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600" windowWidth="22335" windowHeight="11700" activeTab="1"/>
  </bookViews>
  <sheets>
    <sheet name="扉-3 投标总价扉页" sheetId="1" r:id="rId1"/>
    <sheet name="表-04 单位工程投标报价汇总表" sheetId="2" r:id="rId2"/>
    <sheet name="表-08 分部分项工程和单价措施项目清单与计价表" sheetId="3" r:id="rId3"/>
    <sheet name="表-11 总价措施项目清单与计价表" sheetId="4" r:id="rId4"/>
    <sheet name="表-12 其他项目清单与计价汇总表" sheetId="6" r:id="rId5"/>
    <sheet name="表-13 规费、税金项目清单与计价表" sheetId="5" r:id="rId6"/>
  </sheets>
  <calcPr calcId="125725"/>
</workbook>
</file>

<file path=xl/calcChain.xml><?xml version="1.0" encoding="utf-8"?>
<calcChain xmlns="http://schemas.openxmlformats.org/spreadsheetml/2006/main">
  <c r="C19" i="2"/>
  <c r="C8" s="1"/>
  <c r="D5" i="1"/>
  <c r="J127" i="3"/>
  <c r="C36" i="6"/>
  <c r="J85" i="3"/>
  <c r="J86"/>
  <c r="J87"/>
  <c r="J88"/>
  <c r="J89"/>
  <c r="J90"/>
  <c r="J84"/>
  <c r="J68"/>
  <c r="J69"/>
  <c r="J70"/>
  <c r="J71"/>
  <c r="J72"/>
  <c r="J73"/>
  <c r="J74"/>
  <c r="J75"/>
  <c r="J67"/>
  <c r="J50"/>
  <c r="J51"/>
  <c r="J52"/>
  <c r="J53"/>
  <c r="J54"/>
  <c r="J55"/>
  <c r="J56"/>
  <c r="J57"/>
  <c r="J58"/>
  <c r="J49"/>
  <c r="J39"/>
  <c r="J40"/>
  <c r="J38"/>
  <c r="J41" s="1"/>
  <c r="J23"/>
  <c r="J24"/>
  <c r="J25"/>
  <c r="J26"/>
  <c r="J27"/>
  <c r="J28"/>
  <c r="J29"/>
  <c r="J22"/>
  <c r="J8"/>
  <c r="J9"/>
  <c r="J10"/>
  <c r="J11"/>
  <c r="J12"/>
  <c r="J13"/>
  <c r="J7"/>
  <c r="J91" l="1"/>
  <c r="J76"/>
  <c r="J59"/>
  <c r="J30"/>
  <c r="J14"/>
  <c r="J128" l="1"/>
  <c r="G4" i="4" s="1"/>
  <c r="G38" s="1"/>
  <c r="C4" i="2" l="1"/>
  <c r="C6"/>
  <c r="C5" s="1"/>
  <c r="E8" i="5"/>
  <c r="H8" s="1"/>
  <c r="H4" s="1"/>
  <c r="E9" s="1"/>
  <c r="H9" l="1"/>
  <c r="H33" s="1"/>
  <c r="C20" i="2"/>
  <c r="C21" l="1"/>
  <c r="C22" s="1"/>
  <c r="C36" l="1"/>
</calcChain>
</file>

<file path=xl/sharedStrings.xml><?xml version="1.0" encoding="utf-8"?>
<sst xmlns="http://schemas.openxmlformats.org/spreadsheetml/2006/main" count="512" uniqueCount="293">
  <si>
    <t>工程</t>
  </si>
  <si>
    <t>投 标 总 价</t>
  </si>
  <si>
    <t>招  标  人：</t>
  </si>
  <si>
    <t>工 程 名 称：</t>
  </si>
  <si>
    <t xml:space="preserve">投 标 总 价 </t>
  </si>
  <si>
    <t>投  标  人：</t>
  </si>
  <si>
    <t>法定代表人
或其授权人：</t>
  </si>
  <si>
    <t>编  制  人：</t>
  </si>
  <si>
    <t xml:space="preserve">编 制 时 间：  </t>
  </si>
  <si>
    <t>（小写）：</t>
  </si>
  <si>
    <t>（大写）：</t>
  </si>
  <si>
    <t>(单位盖章)</t>
  </si>
  <si>
    <t>(签字或盖章)</t>
  </si>
  <si>
    <t>（造价人员签字盖专用章）</t>
  </si>
  <si>
    <t>扉-3</t>
  </si>
  <si>
    <t>单位工程投标报价汇总表</t>
  </si>
  <si>
    <t>工程名称：中心岭职工宿舍维修工程</t>
  </si>
  <si>
    <t>标段：</t>
  </si>
  <si>
    <t>第 1 页  共 1 页</t>
  </si>
  <si>
    <t>序号</t>
  </si>
  <si>
    <t>1</t>
  </si>
  <si>
    <t>2</t>
  </si>
  <si>
    <t>2.1</t>
  </si>
  <si>
    <t>2.2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</si>
  <si>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</si>
  <si>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</si>
  <si>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</si>
  <si>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</si>
  <si>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</si>
  <si>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</si>
  <si>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</si>
  <si>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</si>
  <si>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</si>
  <si>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</si>
  <si>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</si>
  <si>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</si>
  <si>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4</t>
  </si>
  <si>
    <t>5</t>
  </si>
  <si>
    <t>6</t>
  </si>
  <si>
    <t>7</t>
  </si>
  <si>
    <t>投标报价合计=1+2+3+4+5</t>
  </si>
  <si>
    <t>汇总内容</t>
  </si>
  <si>
    <t>分部分项合计</t>
  </si>
  <si>
    <t>措施合计</t>
  </si>
  <si>
    <t>安全防护、文明施工措施项目费</t>
  </si>
  <si>
    <t>其他措施费</t>
  </si>
  <si>
    <t>其他项目</t>
  </si>
  <si>
    <t>材料检验试验费</t>
  </si>
  <si>
    <t>工程优质费</t>
  </si>
  <si>
    <t>暂列金额</t>
  </si>
  <si>
    <t>暂估价</t>
  </si>
  <si>
    <t>计日工</t>
  </si>
  <si>
    <t>总承包服务费</t>
  </si>
  <si>
    <t>材料保管费</t>
  </si>
  <si>
    <t>预算包干费</t>
  </si>
  <si>
    <t>索赔费用</t>
  </si>
  <si>
    <t>现场签证费用</t>
  </si>
  <si>
    <t>规费</t>
  </si>
  <si>
    <t>税金</t>
  </si>
  <si>
    <t>总造价</t>
  </si>
  <si>
    <t>人工费</t>
  </si>
  <si>
    <t>金额:(元)</t>
  </si>
  <si>
    <t>其中：暂估价(元)</t>
  </si>
  <si>
    <t>0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</si>
  <si>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</si>
  <si>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</si>
  <si>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</si>
  <si>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第 1 页  共 7 页</t>
  </si>
  <si>
    <t>本页小计</t>
  </si>
  <si>
    <t>项目编码</t>
  </si>
  <si>
    <t>粤R1-7-20</t>
  </si>
  <si>
    <t>粤R1-1-61</t>
  </si>
  <si>
    <t>粤R1-1-52</t>
  </si>
  <si>
    <t>粤R1-7-97</t>
  </si>
  <si>
    <t>011201001001</t>
  </si>
  <si>
    <t>011204003001</t>
  </si>
  <si>
    <t>011506003001</t>
  </si>
  <si>
    <t>项目名称</t>
  </si>
  <si>
    <t>整个项目</t>
  </si>
  <si>
    <t>天沟、泛水防水层修补（排水沟） 防水水泥砂灰浆面2cm厚</t>
  </si>
  <si>
    <t>人工单项拆除 拆除块料面层 架空（主屋面隔热层杂草、梯间旁杂物清除）</t>
  </si>
  <si>
    <t>人工单项拆除 铲除（外墙）抹灰 墙、柱面</t>
  </si>
  <si>
    <t>注浆堵漏 水溶性聚氨脂 混凝土结构</t>
  </si>
  <si>
    <t>墙面一般抹灰（外墙批荡）</t>
  </si>
  <si>
    <t>乳胶漆外墙面（喷涂乳胶漆、淡黄色）</t>
  </si>
  <si>
    <t>（彩钢板）雨篷修复</t>
  </si>
  <si>
    <t>项目特征描述</t>
  </si>
  <si>
    <t>1、拆除清理破损部位的防水层及清理基层，砂浆（制作）运输，扫水泥浆，铺设防水砂浆，表面抹光；
2、聚氨酯防水涂料刷两遍；
3、运距：综合考虑20km；</t>
  </si>
  <si>
    <t>1、做法：人工机械打凿、人工装袋搬运、自卸车清运;
2、运距：综合考虑20km;</t>
  </si>
  <si>
    <t>1、人工拆除 切割成方状，铲除抹灰 墙、柱面；
2、人工二次搬运，人工装自卸车，运距：综合考虑20KM；</t>
  </si>
  <si>
    <t>裂缝化学灌浆处理施工包括，裂缝表面处理，埋设灌浆嘴，封缝，密封检查，配制浆液，灌浆，封口结束等工序</t>
  </si>
  <si>
    <t>1.墙体类型:砖外墙  
2.底层厚度、砂浆配合比:基层上刷素水泥浆一遍、 1:2:8 水泥石灰砂浆</t>
  </si>
  <si>
    <t>1.墙体类型:原外墙基层 
2.面层材料品种、规格、晶牌、颜色:刮防水腻子两遍；喷涂抗碱性底漆一遍，喷涂面漆两遍，淡黄色</t>
  </si>
  <si>
    <t>1、钢型材龙骨，除锈涂刷防锈漆，加固。
2、破损彩钢瓦更换，厚度0.376mm。</t>
  </si>
  <si>
    <t>计量单位</t>
  </si>
  <si>
    <t>m2</t>
  </si>
  <si>
    <t>m</t>
  </si>
  <si>
    <t>工程量</t>
  </si>
  <si>
    <t>金额（元）</t>
  </si>
  <si>
    <t>综合单价</t>
  </si>
  <si>
    <t>综合合价</t>
  </si>
  <si>
    <t>材料暂估价</t>
  </si>
  <si>
    <t>其中</t>
  </si>
  <si>
    <t>注：为计取规费等的使用，可在表中增设其中：“定额人工费”。</t>
  </si>
  <si>
    <t>表—08</t>
  </si>
  <si>
    <t>第 2 页  共 7 页</t>
  </si>
  <si>
    <t>粤R1-10-1</t>
  </si>
  <si>
    <t>011201001002</t>
  </si>
  <si>
    <t>011406001001</t>
  </si>
  <si>
    <t>粤R1-1-67</t>
  </si>
  <si>
    <t>010807001001</t>
  </si>
  <si>
    <t>010807001002</t>
  </si>
  <si>
    <t>010802004002</t>
  </si>
  <si>
    <t>双排脚手架(不含平台) 高度(m以内) 10</t>
  </si>
  <si>
    <t>人工单项拆除 铲除抹灰 墙、柱面（首层内墙）</t>
  </si>
  <si>
    <t>墙面一般抹灰（首层部分）内墙批荡</t>
  </si>
  <si>
    <t>室内墙身乳胶漆翻新（首层部分）</t>
  </si>
  <si>
    <t>人工单项拆除 木(塑料)窗（首层、二层）</t>
  </si>
  <si>
    <t>金属窗（首层、二层铝合金玻璃窗）</t>
  </si>
  <si>
    <t>不锈钢防盗网</t>
  </si>
  <si>
    <t>不锈钢门（二层通道门）</t>
  </si>
  <si>
    <t>1、包括材料运输，绑扎顶架，安全网等全部搭设过程。
2、使用期间的加固维修和安全管理、完工拆除工作。3、拆除后材料分类捆扎及场内外运输等工作。</t>
  </si>
  <si>
    <t>1、人工拆除 铲除抹灰 墙、柱面；
2、人工二次搬运，人工装自卸车，运距：综合考虑20KM；</t>
  </si>
  <si>
    <t>1.墙体类型:砖内墙  
2.底层厚度、砂浆配合比:基层上刷素水泥浆一遍、 1:2.5 水泥砂浆</t>
  </si>
  <si>
    <t>1.基层类型:墙面白水泥浆饰面 
2.油漆品种、刷漆遍数:面漆两遍（立邦工程漆）</t>
  </si>
  <si>
    <t>拆除、场内搬运、分类归堆、清理.</t>
  </si>
  <si>
    <t>铝材厚度1.0mm，5mm厚雾化玻璃。含窗周边防水砂浆填充以及收口处理；</t>
  </si>
  <si>
    <t>20mm管径不锈钢型材（202不锈钢），内置14mm螺纹钢，间距不超12cm，装至室外，暗扣固定；</t>
  </si>
  <si>
    <t>1.门类型:不锈钢防盗门（单边门套）
2.五金材料:防盗门扣、门眼、门锁、含所有五金；</t>
  </si>
  <si>
    <t>第 3 页  共 7 页</t>
  </si>
  <si>
    <t>011406001002</t>
  </si>
  <si>
    <t>011201001003</t>
  </si>
  <si>
    <t>011204003003</t>
  </si>
  <si>
    <t>室内墙身乳胶漆翻新（二层部分）</t>
  </si>
  <si>
    <t>墙面一般抹灰（厨房、洗手间）</t>
  </si>
  <si>
    <t>块料墙面（600*300瓷砖）厨房、洗手间</t>
  </si>
  <si>
    <t>1.基层类型:墙面一般抹灰面 
2.腻子种类:耐水腻子粉 
3.刮腻子要求:清理基层，修补，砂纸打磨:满刮腻子一遍，找补两遍 
4.油漆品种、刷漆遍数:抗碱底漆一遍，面漆两遍（立邦工程漆）</t>
  </si>
  <si>
    <t>1.墙体类型:砖内墙  
2.底层厚度、砂浆配合比:基层上刷素水泥浆一遍、9mm厚1:1:6混合砂浆打底、再抹7mm厚1:1:6混合砂浆  
3.面层厚度、砂浆配合比:5mm厚1:0.3:2.5混合砂浆罩面压光  
4.装饰面材料种类:满刮腻子胶两遍</t>
  </si>
  <si>
    <t>1.墙体类型:抹灰基层  
2.底层厚度、砂浆配合比:刷界面处理剂、14mm厚1:3水泥砂浆打底  
3.贴结层厚度、材料种类:8mm厚1:0．15:2水泥石灰砂浆(内掺建筑胶)、好亦特粘结剂粘贴  
4.挂贴方式:粘贴  
5.面层材料品种、规格、晶牌、颜色:灰色纸皮砖砖600mm×300mm  
6.缝宽、嵌缝材料种类:好亦特勾缝剂勾缝、缝宽5mm  
7.磨光、酸洗、打蜡:棉纱清洁表面</t>
  </si>
  <si>
    <t>第 4 页  共 7 页</t>
  </si>
  <si>
    <t>011102003004</t>
  </si>
  <si>
    <t>010903002002</t>
  </si>
  <si>
    <t>010401012002</t>
  </si>
  <si>
    <t>010401012003</t>
  </si>
  <si>
    <t>010802001001</t>
  </si>
  <si>
    <t>031004003001</t>
  </si>
  <si>
    <t>031004006001</t>
  </si>
  <si>
    <t>030404017001</t>
  </si>
  <si>
    <t>030404034001</t>
  </si>
  <si>
    <t>030404035001</t>
  </si>
  <si>
    <t>块料楼地面（防滑砖300*300）</t>
  </si>
  <si>
    <t>二层洗手间、厕所墙面（地面）涂膜防水</t>
  </si>
  <si>
    <t>零星砌砖（灶台）</t>
  </si>
  <si>
    <t>零星砌砖（蹲厕）</t>
  </si>
  <si>
    <t>金属(塑钢)门</t>
  </si>
  <si>
    <t>洗脸盆</t>
  </si>
  <si>
    <t>大便器</t>
  </si>
  <si>
    <t>配电箱</t>
  </si>
  <si>
    <t>照明开关</t>
  </si>
  <si>
    <t>插座（二三）</t>
  </si>
  <si>
    <t>1.找平层材料种类、厚度:1:3水泥砂浆20mm厚  
2.结合层厚度、砂浆配合比:20mm厚1:2干硬性水泥砂浆   
3.面层材料品种、规格:彩釉砖300mm×300mm 
4.嵌缝材料种类:白水泥浆</t>
  </si>
  <si>
    <t>1.涂膜品种:德高防水涂料（通用型）  
2.涂膜厚度、遍数:厚度1.5mm，两遍
3.防水部位:卫生间地面</t>
  </si>
  <si>
    <t>1.门类型:塑钢平开门
2.玻璃品种、厚度:5mm厚平玻  
3.五金材料:闭门器、管于拉手、门碰珠、门锁</t>
  </si>
  <si>
    <t>1.材质:陶瓷 
2.组装形式:钢管组成冷水 
3.开关:冷水开关</t>
  </si>
  <si>
    <t>1.材质:陶瓷  
2.组装方式:蹲式高水箱  
3.型号、规格:MLD-5802</t>
  </si>
  <si>
    <t>1.名称、型号:照明配电箱  俊朗牌
2.规格:外形尺寸308mm×385mm×l05mm(高×宽×厚)  
3.挂墙式安装
4.含漏电开关、断路器等（成套，详图纸）</t>
  </si>
  <si>
    <t>1.名称:TCL牌
2.材质:含底盒，绝缘PVC</t>
  </si>
  <si>
    <t>个</t>
  </si>
  <si>
    <t>组</t>
  </si>
  <si>
    <t>台</t>
  </si>
  <si>
    <t>第 5 页  共 7 页</t>
  </si>
  <si>
    <t>030404035002</t>
  </si>
  <si>
    <t>030404035003</t>
  </si>
  <si>
    <t>030404035004</t>
  </si>
  <si>
    <t>030404033001</t>
  </si>
  <si>
    <t>030412001001</t>
  </si>
  <si>
    <t>030411002001</t>
  </si>
  <si>
    <t>030411004001</t>
  </si>
  <si>
    <t>030411004002</t>
  </si>
  <si>
    <t>031001006003</t>
  </si>
  <si>
    <t>插座（厨房二三插）</t>
  </si>
  <si>
    <t>插座（空调）</t>
  </si>
  <si>
    <t>插座（排气扇）</t>
  </si>
  <si>
    <t>排气扇</t>
  </si>
  <si>
    <t>普通灯具（LED吸顶灯）</t>
  </si>
  <si>
    <t>线槽（PVC)</t>
  </si>
  <si>
    <t>配线， 导线截面(2.5mm2以内)</t>
  </si>
  <si>
    <t>配线， 导线截面(4mm2以内)</t>
  </si>
  <si>
    <t>塑料管（DN20  PPR给水管）</t>
  </si>
  <si>
    <t>1.名称:排气扇插座
2.材质:PVC</t>
  </si>
  <si>
    <t>1.名称:正野窗式排气扇
2.型号:统一按现场情况配置</t>
  </si>
  <si>
    <t>1.名称:圆球吸顶灯 
2.规格、型号:22W/11W</t>
  </si>
  <si>
    <t>1.材质:塑料 
2.规格:宽50间以下 联塑牌
3.配置部位:墙上</t>
  </si>
  <si>
    <t>1.配线形式:塑料护套线明敷  
2.导线型号、材质、规格: BV-450／750V-2.5mm2  珠江牌
3.敷设部位或线制:砖、混凝土结构三线</t>
  </si>
  <si>
    <t>1.配线形式:塑料护套线明敷  
2.导线型号、材质、规格: BV-450／750V-4mm2 珠江牌
3.敷设部位或线制:砖、混凝土结构三线</t>
  </si>
  <si>
    <t>1.安装部位:室内  
2.输送介质:给水  
3.材质:PPR  
4.型号、规格:DN20mm  
5.连接方式:夹紧式连接  
6.含：角阀、闸阀、弯头等管件</t>
  </si>
  <si>
    <t>套</t>
  </si>
  <si>
    <t>第 6 页  共 7 页</t>
  </si>
  <si>
    <t>031001006002</t>
  </si>
  <si>
    <t>031001006004</t>
  </si>
  <si>
    <t>031004004001</t>
  </si>
  <si>
    <t>粤R1-4-52</t>
  </si>
  <si>
    <t>031001006001</t>
  </si>
  <si>
    <t>粤R3-2-12</t>
  </si>
  <si>
    <t>011707004001</t>
  </si>
  <si>
    <t>塑料管 （DN100  PVC排污管）</t>
  </si>
  <si>
    <t>塑料管 （DN75  PVC排水管）</t>
  </si>
  <si>
    <t>洗涤盆（灶台）</t>
  </si>
  <si>
    <t>其他加固工程 凿除混凝土保护层 凿除保护层</t>
  </si>
  <si>
    <t>塑料管DN110 排水管（A级联塑牌）</t>
  </si>
  <si>
    <t>水力冲洗管道 管径300mm内 积泥1/2内（室外排水沟清理疏通）</t>
  </si>
  <si>
    <t>二次搬运（二层各房间杂物清除、住户搬家）</t>
  </si>
  <si>
    <t>1.安装部位:室外  
2.输送介质:排水  
3.材质:UPVC 联塑牌 
4.型号、规格:DN1OOmm  
5.连接方式:粘接连接  
6.含：局部土方开挖，接入原有化粪池</t>
  </si>
  <si>
    <t>1.安装部位:室内  
2.输送介质:排水  
3.材质:UPVC  
4.型号、规格:DN75mm  
5.连接方式:粘接连接  
6.含:局部土方开挖，接入暗渠</t>
  </si>
  <si>
    <t>1.材质:不锈钢洗菜盆 
2.含：水龙头、存水弯、排水栓、洗菜盆、托架等
3.开关:开关单把</t>
  </si>
  <si>
    <t>1、凿除混凝土保护层 凿除保护层，钢丝刷除锈；
2、砼缺损修补 环氧砂浆批荡修复板 板下施工；</t>
  </si>
  <si>
    <t>1.安装部位:室外  
2.输送介质:排水  
3.材质:UPVC  
4.型号、规格:DN1OOmm  
5.连接方式:粘接连接  
6.钻孔:刚性防水
7.钻孔数量：8个
8.连接至室外沟渠</t>
  </si>
  <si>
    <t>1、打凿原有暗渠混凝土盖板，清理渠内杂物；
2、通水试验，恢复原有混凝土盖板等；</t>
  </si>
  <si>
    <t>1、二层各房间内废弃物品清运；
2、协助老干搬家，上下楼搬运家具、生活用品，两次，每次要求派员两人以上；</t>
  </si>
  <si>
    <t>项</t>
  </si>
  <si>
    <t>第 7 页  共 7 页</t>
  </si>
  <si>
    <t>合   计</t>
  </si>
  <si>
    <t>措施项目</t>
  </si>
  <si>
    <t>总价措施项目清单与计价表</t>
  </si>
  <si>
    <t>第 1 页  共 2 页</t>
  </si>
  <si>
    <t>011707001001</t>
  </si>
  <si>
    <t>WMGDZJF00001</t>
  </si>
  <si>
    <t>011707002001</t>
  </si>
  <si>
    <t>GGCSF0000001</t>
  </si>
  <si>
    <t>NJCCQZJCC001</t>
  </si>
  <si>
    <t>LSSGCSF00001</t>
  </si>
  <si>
    <t>文明施工与环境保护、临时设施、安全施工</t>
  </si>
  <si>
    <t>文明工地增加费</t>
  </si>
  <si>
    <t>夜间施工增加费</t>
  </si>
  <si>
    <t>赶工措施</t>
  </si>
  <si>
    <t>泥浆池(槽)砌筑及拆除</t>
  </si>
  <si>
    <t>绿色施工措施费</t>
  </si>
  <si>
    <t>计算基础</t>
  </si>
  <si>
    <t>费率
(%)</t>
  </si>
  <si>
    <t>3.8796</t>
  </si>
  <si>
    <t>20</t>
  </si>
  <si>
    <t>金额
(元)</t>
  </si>
  <si>
    <t>调整费率
(%)</t>
  </si>
  <si>
    <t>调整后
金额
(元)</t>
  </si>
  <si>
    <t>备注</t>
  </si>
  <si>
    <t>以分部分项工程费为计算基础，费率3.8796%</t>
  </si>
  <si>
    <t>以分部分项工程费为计算基础，市级文明工地为0.4%；省级文明工地为0.7%</t>
  </si>
  <si>
    <t>以夜间施工项目人工费的20%计算</t>
  </si>
  <si>
    <t>赶工措施费=（1-δ）*分部分项工程费*0.1 （0.8≤δ＜1   式中：δ=合同工期/定额工期）</t>
  </si>
  <si>
    <t>钻(冲)孔桩、旋挖成孔灌注桩、微型桩，费用标准为:26.26元/m3；
地下连续墙费用标准为:42.11元/m3</t>
  </si>
  <si>
    <t>依据“穗建造价【2015】69号文”与“中山市住房和城乡建设局关于</t>
  </si>
  <si>
    <t>编制人（造价人员）：</t>
  </si>
  <si>
    <t>注：1.“计算基础”中安全文明施工费可为“定额基价”、“定额人工费”或“定额人工费+定额机械费”，其他项目可为“定额人工费”或“定额人工费+定额机械费”。
    2.按施工方案计算的措施费，若无“计算基础”和“费率”的数值，也可只填“金额”数值，但应在备注栏说明施工方案出处或计算方法。</t>
  </si>
  <si>
    <t>复核人（造价工程师）：</t>
  </si>
  <si>
    <t>表-11</t>
  </si>
  <si>
    <t>第 2 页  共 2 页</t>
  </si>
  <si>
    <t>合    计</t>
  </si>
  <si>
    <t>绿色施工措施费计价办法的通知”，建筑、装饰，绿色施工措施费可按分部分项工程费的0.6%计</t>
  </si>
  <si>
    <t>规费、税金项目清单与计价表</t>
  </si>
  <si>
    <t>1.1</t>
  </si>
  <si>
    <t>1.2</t>
  </si>
  <si>
    <t>1.3</t>
  </si>
  <si>
    <t>1.4</t>
  </si>
  <si>
    <t>工程排污费</t>
  </si>
  <si>
    <t>施工噪音排污费</t>
  </si>
  <si>
    <t>防洪工程维护费</t>
  </si>
  <si>
    <t>危险作业意外伤害保险</t>
  </si>
  <si>
    <t>规费合计</t>
  </si>
  <si>
    <t>分部分项合计+措施合计+其他项目</t>
  </si>
  <si>
    <t>分部分项合计+措施合计+其他项目+规费</t>
  </si>
  <si>
    <t>计算基数</t>
  </si>
  <si>
    <t>计算费率
(%)</t>
  </si>
  <si>
    <t>金额(元)</t>
  </si>
  <si>
    <t xml:space="preserve"> 编制人（造价人员）：</t>
  </si>
  <si>
    <t>表—13</t>
  </si>
  <si>
    <t>X拾X万X仟X佰X拾X元X角X分</t>
    <phoneticPr fontId="24" type="noConversion"/>
  </si>
  <si>
    <t>广州市白云区供销总公司</t>
    <phoneticPr fontId="24" type="noConversion"/>
  </si>
  <si>
    <t>其他项目清单与计价汇总表</t>
  </si>
  <si>
    <t>结算金额（元）</t>
  </si>
  <si>
    <t>4.1</t>
  </si>
  <si>
    <t>—</t>
  </si>
  <si>
    <t>4.2</t>
  </si>
  <si>
    <t>专业工程暂估价</t>
  </si>
  <si>
    <t>8</t>
  </si>
  <si>
    <t>9</t>
  </si>
  <si>
    <t>10</t>
  </si>
  <si>
    <t>合  计</t>
  </si>
  <si>
    <t>注：材料（工程设备）暂估单价进入清单项目综合单价，此处不汇总。</t>
  </si>
  <si>
    <t>表—12</t>
  </si>
  <si>
    <t>委托设计费</t>
    <phoneticPr fontId="24" type="noConversion"/>
  </si>
  <si>
    <t>工程名称：职工宿舍维修工程</t>
    <phoneticPr fontId="24" type="noConversion"/>
  </si>
  <si>
    <t>江高供销社职工宿舍维修工程</t>
    <phoneticPr fontId="24" type="noConversion"/>
  </si>
  <si>
    <t>江高供销社职工宿舍维修</t>
    <phoneticPr fontId="24" type="noConversion"/>
  </si>
</sst>
</file>

<file path=xl/styles.xml><?xml version="1.0" encoding="utf-8"?>
<styleSheet xmlns="http://schemas.openxmlformats.org/spreadsheetml/2006/main">
  <numFmts count="3">
    <numFmt numFmtId="176" formatCode="0.00;[Red]0.00"/>
    <numFmt numFmtId="177" formatCode="0.00_ "/>
    <numFmt numFmtId="178" formatCode="0.00_);[Red]\(0.00\)"/>
  </numFmts>
  <fonts count="26">
    <font>
      <sz val="9"/>
      <color theme="1"/>
      <name val="宋体"/>
      <family val="2"/>
      <charset val="134"/>
      <scheme val="minor"/>
    </font>
    <font>
      <sz val="9"/>
      <name val="宋体"/>
      <charset val="134"/>
    </font>
    <font>
      <b/>
      <sz val="18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0"/>
      <name val="黑体"/>
      <charset val="134"/>
    </font>
    <font>
      <sz val="9"/>
      <name val="宋体"/>
      <charset val="134"/>
    </font>
    <font>
      <u/>
      <sz val="9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name val="黑体"/>
      <charset val="134"/>
    </font>
    <font>
      <b/>
      <sz val="2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9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</borders>
  <cellStyleXfs count="2">
    <xf numFmtId="0" fontId="0" fillId="0" borderId="0"/>
    <xf numFmtId="0" fontId="23" fillId="0" borderId="0"/>
  </cellStyleXfs>
  <cellXfs count="143">
    <xf numFmtId="0" fontId="0" fillId="0" borderId="0" xfId="0"/>
    <xf numFmtId="0" fontId="1" fillId="2" borderId="0" xfId="1" applyFont="1" applyFill="1" applyAlignment="1">
      <alignment horizontal="left" vertical="center" wrapText="1"/>
    </xf>
    <xf numFmtId="0" fontId="2" fillId="2" borderId="0" xfId="1" applyFont="1" applyFill="1" applyAlignment="1">
      <alignment horizontal="left" wrapText="1"/>
    </xf>
    <xf numFmtId="0" fontId="6" fillId="2" borderId="3" xfId="1" applyFont="1" applyFill="1" applyBorder="1" applyAlignment="1">
      <alignment horizontal="right" wrapText="1"/>
    </xf>
    <xf numFmtId="0" fontId="6" fillId="2" borderId="0" xfId="1" applyFont="1" applyFill="1" applyAlignment="1">
      <alignment horizontal="right" wrapText="1"/>
    </xf>
    <xf numFmtId="0" fontId="1" fillId="2" borderId="0" xfId="1" applyFont="1" applyFill="1" applyAlignment="1">
      <alignment horizontal="right" vertical="center" wrapText="1"/>
    </xf>
    <xf numFmtId="0" fontId="9" fillId="2" borderId="4" xfId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9" fillId="2" borderId="8" xfId="1" applyFont="1" applyFill="1" applyBorder="1" applyAlignment="1">
      <alignment horizontal="left" vertical="center" wrapText="1"/>
    </xf>
    <xf numFmtId="0" fontId="9" fillId="2" borderId="10" xfId="1" applyFont="1" applyFill="1" applyBorder="1" applyAlignment="1">
      <alignment horizontal="center" vertical="center" wrapText="1"/>
    </xf>
    <xf numFmtId="0" fontId="9" fillId="2" borderId="11" xfId="1" applyFont="1" applyFill="1" applyBorder="1" applyAlignment="1">
      <alignment horizontal="right" vertical="center" wrapText="1"/>
    </xf>
    <xf numFmtId="0" fontId="9" fillId="2" borderId="12" xfId="1" applyFont="1" applyFill="1" applyBorder="1" applyAlignment="1">
      <alignment horizontal="right" vertical="center" wrapText="1"/>
    </xf>
    <xf numFmtId="0" fontId="12" fillId="2" borderId="5" xfId="1" applyFont="1" applyFill="1" applyBorder="1" applyAlignment="1">
      <alignment horizontal="center" vertical="center" wrapText="1"/>
    </xf>
    <xf numFmtId="0" fontId="12" fillId="2" borderId="8" xfId="1" applyFont="1" applyFill="1" applyBorder="1" applyAlignment="1">
      <alignment horizontal="center" vertical="center" wrapText="1"/>
    </xf>
    <xf numFmtId="0" fontId="12" fillId="2" borderId="8" xfId="1" applyFont="1" applyFill="1" applyBorder="1" applyAlignment="1">
      <alignment horizontal="left" vertical="center" wrapText="1"/>
    </xf>
    <xf numFmtId="0" fontId="12" fillId="2" borderId="8" xfId="1" applyFont="1" applyFill="1" applyBorder="1" applyAlignment="1">
      <alignment horizontal="right" vertical="center" wrapText="1"/>
    </xf>
    <xf numFmtId="0" fontId="12" fillId="2" borderId="11" xfId="1" applyFont="1" applyFill="1" applyBorder="1" applyAlignment="1">
      <alignment horizontal="center" vertical="center" wrapText="1"/>
    </xf>
    <xf numFmtId="0" fontId="12" fillId="2" borderId="11" xfId="1" applyFont="1" applyFill="1" applyBorder="1" applyAlignment="1">
      <alignment horizontal="right" vertical="center" wrapText="1"/>
    </xf>
    <xf numFmtId="0" fontId="12" fillId="2" borderId="12" xfId="1" applyFont="1" applyFill="1" applyBorder="1" applyAlignment="1">
      <alignment horizontal="right" vertical="center" wrapText="1"/>
    </xf>
    <xf numFmtId="0" fontId="17" fillId="2" borderId="4" xfId="1" applyFont="1" applyFill="1" applyBorder="1" applyAlignment="1">
      <alignment horizontal="center" vertical="center" wrapText="1"/>
    </xf>
    <xf numFmtId="0" fontId="17" fillId="2" borderId="5" xfId="1" applyFont="1" applyFill="1" applyBorder="1" applyAlignment="1">
      <alignment horizontal="center" vertical="center" wrapText="1"/>
    </xf>
    <xf numFmtId="0" fontId="17" fillId="2" borderId="6" xfId="1" applyFont="1" applyFill="1" applyBorder="1" applyAlignment="1">
      <alignment horizontal="center" vertical="center" wrapText="1"/>
    </xf>
    <xf numFmtId="0" fontId="17" fillId="2" borderId="7" xfId="1" applyFont="1" applyFill="1" applyBorder="1" applyAlignment="1">
      <alignment horizontal="center" vertical="center" wrapText="1"/>
    </xf>
    <xf numFmtId="0" fontId="17" fillId="2" borderId="8" xfId="1" applyFont="1" applyFill="1" applyBorder="1" applyAlignment="1">
      <alignment horizontal="left" vertical="center" wrapText="1"/>
    </xf>
    <xf numFmtId="0" fontId="17" fillId="2" borderId="9" xfId="1" applyFont="1" applyFill="1" applyBorder="1" applyAlignment="1">
      <alignment horizontal="left" vertical="center" wrapText="1"/>
    </xf>
    <xf numFmtId="0" fontId="17" fillId="2" borderId="8" xfId="1" applyFont="1" applyFill="1" applyBorder="1" applyAlignment="1">
      <alignment horizontal="center" vertical="center" wrapText="1"/>
    </xf>
    <xf numFmtId="0" fontId="17" fillId="2" borderId="9" xfId="1" applyFont="1" applyFill="1" applyBorder="1" applyAlignment="1">
      <alignment horizontal="center" vertical="center" wrapText="1"/>
    </xf>
    <xf numFmtId="0" fontId="17" fillId="2" borderId="10" xfId="1" applyFont="1" applyFill="1" applyBorder="1" applyAlignment="1">
      <alignment horizontal="center" vertical="center" wrapText="1"/>
    </xf>
    <xf numFmtId="0" fontId="17" fillId="2" borderId="11" xfId="1" applyFont="1" applyFill="1" applyBorder="1" applyAlignment="1">
      <alignment horizontal="center" vertical="center" wrapText="1"/>
    </xf>
    <xf numFmtId="0" fontId="17" fillId="2" borderId="12" xfId="1" applyFont="1" applyFill="1" applyBorder="1" applyAlignment="1">
      <alignment horizontal="center" vertical="center" wrapText="1"/>
    </xf>
    <xf numFmtId="0" fontId="17" fillId="2" borderId="12" xfId="1" applyFont="1" applyFill="1" applyBorder="1" applyAlignment="1">
      <alignment horizontal="left" vertical="center" wrapText="1"/>
    </xf>
    <xf numFmtId="0" fontId="21" fillId="2" borderId="4" xfId="1" applyFont="1" applyFill="1" applyBorder="1" applyAlignment="1">
      <alignment horizontal="center" vertical="center" wrapText="1"/>
    </xf>
    <xf numFmtId="0" fontId="21" fillId="2" borderId="5" xfId="1" applyFont="1" applyFill="1" applyBorder="1" applyAlignment="1">
      <alignment horizontal="center" vertical="center" wrapText="1"/>
    </xf>
    <xf numFmtId="0" fontId="21" fillId="2" borderId="7" xfId="1" applyFont="1" applyFill="1" applyBorder="1" applyAlignment="1">
      <alignment horizontal="center" vertical="center" wrapText="1"/>
    </xf>
    <xf numFmtId="0" fontId="21" fillId="2" borderId="8" xfId="1" applyFont="1" applyFill="1" applyBorder="1" applyAlignment="1">
      <alignment horizontal="left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left" vertical="center" wrapText="1"/>
    </xf>
    <xf numFmtId="0" fontId="7" fillId="2" borderId="11" xfId="1" applyFont="1" applyFill="1" applyBorder="1" applyAlignment="1">
      <alignment horizontal="left" vertical="center" wrapText="1"/>
    </xf>
    <xf numFmtId="0" fontId="1" fillId="2" borderId="6" xfId="1" applyFont="1" applyFill="1" applyBorder="1" applyAlignment="1">
      <alignment horizontal="left" vertical="center" wrapText="1"/>
    </xf>
    <xf numFmtId="0" fontId="7" fillId="2" borderId="9" xfId="1" applyFont="1" applyFill="1" applyBorder="1" applyAlignment="1">
      <alignment horizontal="left" vertical="center" wrapText="1"/>
    </xf>
    <xf numFmtId="0" fontId="1" fillId="2" borderId="12" xfId="1" applyFont="1" applyFill="1" applyBorder="1" applyAlignment="1">
      <alignment horizontal="center" vertical="center" wrapText="1"/>
    </xf>
    <xf numFmtId="0" fontId="7" fillId="2" borderId="0" xfId="1" applyFont="1" applyFill="1" applyAlignment="1">
      <alignment horizontal="left" wrapText="1"/>
    </xf>
    <xf numFmtId="0" fontId="7" fillId="2" borderId="15" xfId="1" applyFont="1" applyFill="1" applyBorder="1" applyAlignment="1">
      <alignment horizontal="center" vertical="center" wrapText="1"/>
    </xf>
    <xf numFmtId="0" fontId="7" fillId="2" borderId="14" xfId="1" applyFont="1" applyFill="1" applyBorder="1" applyAlignment="1">
      <alignment horizontal="right" vertical="center" wrapText="1"/>
    </xf>
    <xf numFmtId="0" fontId="7" fillId="2" borderId="13" xfId="1" applyFont="1" applyFill="1" applyBorder="1" applyAlignment="1">
      <alignment horizontal="right" vertical="center" wrapText="1"/>
    </xf>
    <xf numFmtId="0" fontId="1" fillId="2" borderId="0" xfId="1" applyFont="1" applyFill="1" applyAlignment="1">
      <alignment horizontal="left" wrapText="1"/>
    </xf>
    <xf numFmtId="177" fontId="17" fillId="2" borderId="7" xfId="1" applyNumberFormat="1" applyFont="1" applyFill="1" applyBorder="1" applyAlignment="1">
      <alignment horizontal="center" vertical="center" wrapText="1"/>
    </xf>
    <xf numFmtId="177" fontId="17" fillId="2" borderId="8" xfId="1" applyNumberFormat="1" applyFont="1" applyFill="1" applyBorder="1" applyAlignment="1">
      <alignment horizontal="right" vertical="center" wrapText="1"/>
    </xf>
    <xf numFmtId="177" fontId="17" fillId="2" borderId="9" xfId="1" applyNumberFormat="1" applyFont="1" applyFill="1" applyBorder="1" applyAlignment="1">
      <alignment horizontal="right" vertical="center" wrapText="1"/>
    </xf>
    <xf numFmtId="177" fontId="0" fillId="0" borderId="0" xfId="0" applyNumberFormat="1"/>
    <xf numFmtId="177" fontId="21" fillId="2" borderId="10" xfId="1" applyNumberFormat="1" applyFont="1" applyFill="1" applyBorder="1" applyAlignment="1">
      <alignment horizontal="center" vertical="center" wrapText="1"/>
    </xf>
    <xf numFmtId="177" fontId="21" fillId="2" borderId="11" xfId="1" applyNumberFormat="1" applyFont="1" applyFill="1" applyBorder="1" applyAlignment="1">
      <alignment horizontal="right" vertical="center" wrapText="1"/>
    </xf>
    <xf numFmtId="177" fontId="22" fillId="2" borderId="12" xfId="1" applyNumberFormat="1" applyFont="1" applyFill="1" applyBorder="1" applyAlignment="1">
      <alignment horizontal="left" vertical="center" wrapText="1"/>
    </xf>
    <xf numFmtId="177" fontId="21" fillId="2" borderId="7" xfId="1" applyNumberFormat="1" applyFont="1" applyFill="1" applyBorder="1" applyAlignment="1">
      <alignment horizontal="center" vertical="center" wrapText="1"/>
    </xf>
    <xf numFmtId="177" fontId="21" fillId="2" borderId="8" xfId="1" applyNumberFormat="1" applyFont="1" applyFill="1" applyBorder="1" applyAlignment="1">
      <alignment horizontal="right" vertical="center" wrapText="1"/>
    </xf>
    <xf numFmtId="177" fontId="12" fillId="2" borderId="8" xfId="1" applyNumberFormat="1" applyFont="1" applyFill="1" applyBorder="1" applyAlignment="1">
      <alignment horizontal="right" vertical="center" wrapText="1"/>
    </xf>
    <xf numFmtId="177" fontId="12" fillId="2" borderId="9" xfId="1" applyNumberFormat="1" applyFont="1" applyFill="1" applyBorder="1" applyAlignment="1">
      <alignment horizontal="right" vertical="center" wrapText="1"/>
    </xf>
    <xf numFmtId="176" fontId="9" fillId="2" borderId="0" xfId="1" applyNumberFormat="1" applyFont="1" applyFill="1" applyAlignment="1">
      <alignment horizontal="left" wrapText="1"/>
    </xf>
    <xf numFmtId="176" fontId="10" fillId="2" borderId="0" xfId="1" applyNumberFormat="1" applyFont="1" applyFill="1" applyAlignment="1">
      <alignment horizontal="center" vertical="center" wrapText="1"/>
    </xf>
    <xf numFmtId="176" fontId="0" fillId="0" borderId="0" xfId="0" applyNumberFormat="1"/>
    <xf numFmtId="0" fontId="2" fillId="2" borderId="1" xfId="1" applyFont="1" applyFill="1" applyBorder="1" applyAlignment="1">
      <alignment horizontal="center" wrapText="1"/>
    </xf>
    <xf numFmtId="0" fontId="3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left" wrapText="1"/>
    </xf>
    <xf numFmtId="0" fontId="5" fillId="2" borderId="1" xfId="1" applyFont="1" applyFill="1" applyBorder="1" applyAlignment="1">
      <alignment horizontal="left" wrapText="1"/>
    </xf>
    <xf numFmtId="0" fontId="5" fillId="2" borderId="2" xfId="1" applyFont="1" applyFill="1" applyBorder="1" applyAlignment="1">
      <alignment horizontal="left" wrapText="1"/>
    </xf>
    <xf numFmtId="176" fontId="5" fillId="2" borderId="2" xfId="1" applyNumberFormat="1" applyFont="1" applyFill="1" applyBorder="1" applyAlignment="1">
      <alignment horizontal="left" wrapText="1"/>
    </xf>
    <xf numFmtId="0" fontId="5" fillId="2" borderId="1" xfId="1" applyFont="1" applyFill="1" applyBorder="1" applyAlignment="1">
      <alignment horizontal="center" wrapText="1"/>
    </xf>
    <xf numFmtId="0" fontId="7" fillId="2" borderId="3" xfId="1" applyFont="1" applyFill="1" applyBorder="1" applyAlignment="1">
      <alignment horizontal="center" vertical="top" wrapText="1"/>
    </xf>
    <xf numFmtId="0" fontId="4" fillId="2" borderId="0" xfId="1" applyFont="1" applyFill="1" applyAlignment="1">
      <alignment horizontal="right" wrapText="1"/>
    </xf>
    <xf numFmtId="0" fontId="1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right" vertical="center" wrapText="1"/>
    </xf>
    <xf numFmtId="0" fontId="7" fillId="2" borderId="0" xfId="1" applyFont="1" applyFill="1" applyAlignment="1">
      <alignment horizontal="left" wrapText="1"/>
    </xf>
    <xf numFmtId="0" fontId="9" fillId="2" borderId="0" xfId="1" applyFont="1" applyFill="1" applyAlignment="1">
      <alignment horizontal="left" wrapText="1"/>
    </xf>
    <xf numFmtId="0" fontId="9" fillId="2" borderId="0" xfId="1" applyFont="1" applyFill="1" applyAlignment="1">
      <alignment horizontal="right" wrapText="1"/>
    </xf>
    <xf numFmtId="0" fontId="9" fillId="2" borderId="7" xfId="1" applyFont="1" applyFill="1" applyBorder="1" applyAlignment="1">
      <alignment horizontal="center" vertical="center" wrapText="1"/>
    </xf>
    <xf numFmtId="176" fontId="9" fillId="2" borderId="8" xfId="1" applyNumberFormat="1" applyFont="1" applyFill="1" applyBorder="1" applyAlignment="1">
      <alignment horizontal="right" vertical="center" wrapText="1"/>
    </xf>
    <xf numFmtId="0" fontId="9" fillId="2" borderId="8" xfId="1" applyFont="1" applyFill="1" applyBorder="1" applyAlignment="1">
      <alignment horizontal="right" vertical="center" wrapText="1"/>
    </xf>
    <xf numFmtId="0" fontId="9" fillId="2" borderId="6" xfId="1" applyFont="1" applyFill="1" applyBorder="1" applyAlignment="1">
      <alignment horizontal="center" vertical="center" wrapText="1"/>
    </xf>
    <xf numFmtId="0" fontId="9" fillId="2" borderId="9" xfId="1" applyFont="1" applyFill="1" applyBorder="1" applyAlignment="1">
      <alignment horizontal="center" vertical="center" wrapText="1"/>
    </xf>
    <xf numFmtId="178" fontId="9" fillId="2" borderId="9" xfId="1" applyNumberFormat="1" applyFont="1" applyFill="1" applyBorder="1" applyAlignment="1">
      <alignment horizontal="right" vertical="center" wrapText="1"/>
    </xf>
    <xf numFmtId="0" fontId="10" fillId="2" borderId="0" xfId="1" applyFont="1" applyFill="1" applyAlignment="1">
      <alignment horizontal="left" vertical="top" wrapText="1"/>
    </xf>
    <xf numFmtId="0" fontId="10" fillId="2" borderId="0" xfId="1" applyFont="1" applyFill="1" applyAlignment="1">
      <alignment horizontal="left" vertical="center" wrapText="1"/>
    </xf>
    <xf numFmtId="0" fontId="10" fillId="2" borderId="0" xfId="1" applyFont="1" applyFill="1" applyAlignment="1">
      <alignment horizontal="right" wrapText="1"/>
    </xf>
    <xf numFmtId="0" fontId="11" fillId="2" borderId="0" xfId="1" applyFont="1" applyFill="1" applyAlignment="1">
      <alignment horizontal="center" vertical="center" wrapText="1"/>
    </xf>
    <xf numFmtId="0" fontId="11" fillId="2" borderId="0" xfId="1" applyFont="1" applyFill="1" applyAlignment="1">
      <alignment horizontal="right" vertical="center" wrapText="1"/>
    </xf>
    <xf numFmtId="0" fontId="12" fillId="2" borderId="0" xfId="1" applyFont="1" applyFill="1" applyAlignment="1">
      <alignment horizontal="left" wrapText="1"/>
    </xf>
    <xf numFmtId="0" fontId="12" fillId="2" borderId="0" xfId="1" applyFont="1" applyFill="1" applyAlignment="1">
      <alignment horizontal="right" wrapText="1"/>
    </xf>
    <xf numFmtId="0" fontId="12" fillId="2" borderId="4" xfId="1" applyFont="1" applyFill="1" applyBorder="1" applyAlignment="1">
      <alignment horizontal="center" vertical="center" wrapText="1"/>
    </xf>
    <xf numFmtId="0" fontId="12" fillId="2" borderId="5" xfId="1" applyFont="1" applyFill="1" applyBorder="1" applyAlignment="1">
      <alignment horizontal="center" vertical="center" wrapText="1"/>
    </xf>
    <xf numFmtId="0" fontId="12" fillId="2" borderId="7" xfId="1" applyFont="1" applyFill="1" applyBorder="1" applyAlignment="1">
      <alignment horizontal="center" vertical="center" wrapText="1"/>
    </xf>
    <xf numFmtId="0" fontId="12" fillId="2" borderId="8" xfId="1" applyFont="1" applyFill="1" applyBorder="1" applyAlignment="1">
      <alignment horizontal="center" vertical="center" wrapText="1"/>
    </xf>
    <xf numFmtId="0" fontId="12" fillId="2" borderId="10" xfId="1" applyFont="1" applyFill="1" applyBorder="1" applyAlignment="1">
      <alignment horizontal="center" vertical="center" wrapText="1"/>
    </xf>
    <xf numFmtId="177" fontId="12" fillId="2" borderId="8" xfId="1" applyNumberFormat="1" applyFont="1" applyFill="1" applyBorder="1" applyAlignment="1">
      <alignment horizontal="center" vertical="center" wrapText="1"/>
    </xf>
    <xf numFmtId="0" fontId="12" fillId="2" borderId="8" xfId="1" applyFont="1" applyFill="1" applyBorder="1" applyAlignment="1">
      <alignment horizontal="left" vertical="center" wrapText="1"/>
    </xf>
    <xf numFmtId="0" fontId="12" fillId="2" borderId="8" xfId="1" applyFont="1" applyFill="1" applyBorder="1" applyAlignment="1">
      <alignment horizontal="right" vertical="center" wrapText="1"/>
    </xf>
    <xf numFmtId="0" fontId="14" fillId="2" borderId="0" xfId="1" applyFont="1" applyFill="1" applyAlignment="1">
      <alignment horizontal="left" vertical="top" wrapText="1"/>
    </xf>
    <xf numFmtId="0" fontId="15" fillId="2" borderId="0" xfId="1" applyFont="1" applyFill="1" applyAlignment="1">
      <alignment horizontal="left" vertical="top" wrapText="1"/>
    </xf>
    <xf numFmtId="0" fontId="14" fillId="2" borderId="0" xfId="1" applyFont="1" applyFill="1" applyAlignment="1">
      <alignment horizontal="right" vertical="top" wrapText="1"/>
    </xf>
    <xf numFmtId="0" fontId="12" fillId="2" borderId="6" xfId="1" applyFont="1" applyFill="1" applyBorder="1" applyAlignment="1">
      <alignment horizontal="center" vertical="center" wrapText="1"/>
    </xf>
    <xf numFmtId="0" fontId="13" fillId="2" borderId="9" xfId="1" applyFont="1" applyFill="1" applyBorder="1" applyAlignment="1">
      <alignment horizontal="center" vertical="center" wrapText="1"/>
    </xf>
    <xf numFmtId="0" fontId="12" fillId="2" borderId="9" xfId="1" applyFont="1" applyFill="1" applyBorder="1" applyAlignment="1">
      <alignment horizontal="center" vertical="center" wrapText="1"/>
    </xf>
    <xf numFmtId="0" fontId="13" fillId="2" borderId="8" xfId="1" applyFont="1" applyFill="1" applyBorder="1" applyAlignment="1">
      <alignment horizontal="center" vertical="center" wrapText="1"/>
    </xf>
    <xf numFmtId="0" fontId="16" fillId="2" borderId="0" xfId="1" applyFont="1" applyFill="1" applyAlignment="1">
      <alignment horizontal="center" vertical="center" wrapText="1"/>
    </xf>
    <xf numFmtId="0" fontId="16" fillId="2" borderId="0" xfId="1" applyFont="1" applyFill="1" applyAlignment="1">
      <alignment horizontal="right" vertical="center" wrapText="1"/>
    </xf>
    <xf numFmtId="0" fontId="17" fillId="2" borderId="0" xfId="1" applyFont="1" applyFill="1" applyAlignment="1">
      <alignment horizontal="left" wrapText="1"/>
    </xf>
    <xf numFmtId="0" fontId="17" fillId="2" borderId="0" xfId="1" applyFont="1" applyFill="1" applyAlignment="1">
      <alignment horizontal="right" wrapText="1"/>
    </xf>
    <xf numFmtId="0" fontId="17" fillId="2" borderId="7" xfId="1" applyFont="1" applyFill="1" applyBorder="1" applyAlignment="1">
      <alignment horizontal="center" vertical="center" wrapText="1"/>
    </xf>
    <xf numFmtId="0" fontId="17" fillId="2" borderId="8" xfId="1" applyFont="1" applyFill="1" applyBorder="1" applyAlignment="1">
      <alignment horizontal="right" vertical="center" wrapText="1"/>
    </xf>
    <xf numFmtId="0" fontId="17" fillId="2" borderId="8" xfId="1" applyFont="1" applyFill="1" applyBorder="1" applyAlignment="1">
      <alignment horizontal="left" vertical="center" wrapText="1"/>
    </xf>
    <xf numFmtId="0" fontId="17" fillId="2" borderId="9" xfId="1" applyFont="1" applyFill="1" applyBorder="1" applyAlignment="1">
      <alignment horizontal="right" vertical="center" wrapText="1"/>
    </xf>
    <xf numFmtId="0" fontId="17" fillId="2" borderId="9" xfId="1" applyFont="1" applyFill="1" applyBorder="1" applyAlignment="1">
      <alignment horizontal="left" vertical="center" wrapText="1"/>
    </xf>
    <xf numFmtId="0" fontId="18" fillId="2" borderId="0" xfId="1" applyFont="1" applyFill="1" applyAlignment="1">
      <alignment horizontal="left" wrapText="1"/>
    </xf>
    <xf numFmtId="0" fontId="18" fillId="2" borderId="0" xfId="1" applyFont="1" applyFill="1" applyAlignment="1">
      <alignment horizontal="right" vertical="center" wrapText="1"/>
    </xf>
    <xf numFmtId="0" fontId="17" fillId="2" borderId="6" xfId="1" applyFont="1" applyFill="1" applyBorder="1" applyAlignment="1">
      <alignment horizontal="center" vertical="center" wrapText="1"/>
    </xf>
    <xf numFmtId="0" fontId="19" fillId="2" borderId="9" xfId="1" applyFont="1" applyFill="1" applyBorder="1" applyAlignment="1">
      <alignment horizontal="center" vertical="center" wrapText="1"/>
    </xf>
    <xf numFmtId="0" fontId="17" fillId="2" borderId="9" xfId="1" applyFont="1" applyFill="1" applyBorder="1" applyAlignment="1">
      <alignment horizontal="center" vertical="center" wrapText="1"/>
    </xf>
    <xf numFmtId="0" fontId="25" fillId="2" borderId="0" xfId="1" applyFont="1" applyFill="1" applyAlignment="1">
      <alignment horizontal="center" vertical="center" wrapText="1"/>
    </xf>
    <xf numFmtId="0" fontId="25" fillId="2" borderId="0" xfId="1" applyFont="1" applyFill="1" applyAlignment="1">
      <alignment horizontal="left" vertical="center" wrapText="1"/>
    </xf>
    <xf numFmtId="0" fontId="1" fillId="2" borderId="0" xfId="1" applyFont="1" applyFill="1" applyAlignment="1">
      <alignment horizontal="right" vertical="center" wrapText="1"/>
    </xf>
    <xf numFmtId="0" fontId="7" fillId="2" borderId="0" xfId="1" applyFont="1" applyFill="1" applyAlignment="1">
      <alignment horizontal="right" wrapText="1"/>
    </xf>
    <xf numFmtId="0" fontId="7" fillId="2" borderId="8" xfId="1" applyFont="1" applyFill="1" applyBorder="1" applyAlignment="1">
      <alignment horizontal="right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1" fillId="2" borderId="0" xfId="1" applyFont="1" applyFill="1" applyAlignment="1">
      <alignment horizontal="left" vertical="center" wrapText="1"/>
    </xf>
    <xf numFmtId="0" fontId="1" fillId="2" borderId="0" xfId="1" applyFont="1" applyFill="1" applyAlignment="1">
      <alignment horizontal="left" wrapText="1"/>
    </xf>
    <xf numFmtId="0" fontId="1" fillId="2" borderId="9" xfId="1" applyFont="1" applyFill="1" applyBorder="1" applyAlignment="1">
      <alignment horizontal="left" vertical="center" wrapText="1"/>
    </xf>
    <xf numFmtId="0" fontId="20" fillId="2" borderId="0" xfId="1" applyFont="1" applyFill="1" applyAlignment="1">
      <alignment horizontal="center" vertical="center" wrapText="1"/>
    </xf>
    <xf numFmtId="0" fontId="20" fillId="2" borderId="0" xfId="1" applyFont="1" applyFill="1" applyAlignment="1">
      <alignment horizontal="right" vertical="center" wrapText="1"/>
    </xf>
    <xf numFmtId="0" fontId="21" fillId="2" borderId="0" xfId="1" applyFont="1" applyFill="1" applyAlignment="1">
      <alignment horizontal="left" wrapText="1"/>
    </xf>
    <xf numFmtId="0" fontId="21" fillId="2" borderId="0" xfId="1" applyFont="1" applyFill="1" applyAlignment="1">
      <alignment horizontal="center" wrapText="1"/>
    </xf>
    <xf numFmtId="0" fontId="21" fillId="2" borderId="0" xfId="1" applyFont="1" applyFill="1" applyAlignment="1">
      <alignment horizontal="right" wrapText="1"/>
    </xf>
    <xf numFmtId="0" fontId="21" fillId="2" borderId="7" xfId="1" applyFont="1" applyFill="1" applyBorder="1" applyAlignment="1">
      <alignment horizontal="center" vertical="center" wrapText="1"/>
    </xf>
    <xf numFmtId="0" fontId="21" fillId="2" borderId="8" xfId="1" applyFont="1" applyFill="1" applyBorder="1" applyAlignment="1">
      <alignment horizontal="left" vertical="center" wrapText="1"/>
    </xf>
    <xf numFmtId="0" fontId="21" fillId="2" borderId="8" xfId="1" applyFont="1" applyFill="1" applyBorder="1" applyAlignment="1">
      <alignment horizontal="right" vertical="center" wrapText="1"/>
    </xf>
    <xf numFmtId="0" fontId="22" fillId="2" borderId="6" xfId="1" applyFont="1" applyFill="1" applyBorder="1" applyAlignment="1">
      <alignment horizontal="center" vertical="center" wrapText="1"/>
    </xf>
    <xf numFmtId="0" fontId="22" fillId="2" borderId="9" xfId="1" applyFont="1" applyFill="1" applyBorder="1" applyAlignment="1">
      <alignment horizontal="center" vertical="center" wrapText="1"/>
    </xf>
    <xf numFmtId="0" fontId="22" fillId="2" borderId="0" xfId="1" applyFont="1" applyFill="1" applyAlignment="1">
      <alignment horizontal="left" vertical="center" wrapText="1"/>
    </xf>
    <xf numFmtId="0" fontId="22" fillId="2" borderId="0" xfId="1" applyFont="1" applyFill="1" applyAlignment="1">
      <alignment horizontal="center" vertical="center" wrapText="1"/>
    </xf>
    <xf numFmtId="0" fontId="22" fillId="2" borderId="0" xfId="1" applyFont="1" applyFill="1" applyAlignment="1">
      <alignment horizontal="right" wrapText="1"/>
    </xf>
  </cellXfs>
  <cellStyles count="2">
    <cellStyle name="Normal" xfId="1"/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showGridLines="0" workbookViewId="0">
      <selection activeCell="C7" sqref="C7:G7"/>
    </sheetView>
  </sheetViews>
  <sheetFormatPr defaultColWidth="9" defaultRowHeight="11.25"/>
  <cols>
    <col min="1" max="1" width="20.1640625" customWidth="1"/>
    <col min="2" max="2" width="0.83203125" customWidth="1"/>
    <col min="3" max="3" width="13.83203125" customWidth="1"/>
    <col min="4" max="4" width="24.83203125" customWidth="1"/>
    <col min="5" max="5" width="24.5" customWidth="1"/>
    <col min="6" max="6" width="4.5" customWidth="1"/>
    <col min="7" max="7" width="27" customWidth="1"/>
  </cols>
  <sheetData>
    <row r="1" spans="1:7" ht="99" customHeight="1">
      <c r="A1" s="1"/>
      <c r="B1" s="64" t="s">
        <v>292</v>
      </c>
      <c r="C1" s="64"/>
      <c r="D1" s="64"/>
      <c r="E1" s="64"/>
      <c r="F1" s="64"/>
      <c r="G1" s="2" t="s">
        <v>0</v>
      </c>
    </row>
    <row r="2" spans="1:7" ht="70.5" customHeight="1">
      <c r="A2" s="65" t="s">
        <v>1</v>
      </c>
      <c r="B2" s="65"/>
      <c r="C2" s="65"/>
      <c r="D2" s="65"/>
      <c r="E2" s="65"/>
      <c r="F2" s="65"/>
      <c r="G2" s="65"/>
    </row>
    <row r="3" spans="1:7" ht="37.5" customHeight="1">
      <c r="A3" s="66" t="s">
        <v>2</v>
      </c>
      <c r="B3" s="66"/>
      <c r="C3" s="67" t="s">
        <v>276</v>
      </c>
      <c r="D3" s="67"/>
      <c r="E3" s="67"/>
      <c r="F3" s="67"/>
      <c r="G3" s="67"/>
    </row>
    <row r="4" spans="1:7" ht="59.25" customHeight="1">
      <c r="A4" s="66" t="s">
        <v>3</v>
      </c>
      <c r="B4" s="66"/>
      <c r="C4" s="68" t="s">
        <v>291</v>
      </c>
      <c r="D4" s="68"/>
      <c r="E4" s="68"/>
      <c r="F4" s="68"/>
      <c r="G4" s="68"/>
    </row>
    <row r="5" spans="1:7" ht="59.25" customHeight="1">
      <c r="A5" s="66" t="s">
        <v>4</v>
      </c>
      <c r="B5" s="66"/>
      <c r="C5" s="3" t="s">
        <v>9</v>
      </c>
      <c r="D5" s="69">
        <f>'表-04 单位工程投标报价汇总表'!C36:E36</f>
        <v>0</v>
      </c>
      <c r="E5" s="69"/>
      <c r="F5" s="69"/>
      <c r="G5" s="69"/>
    </row>
    <row r="6" spans="1:7" ht="29.25" customHeight="1">
      <c r="A6" s="66"/>
      <c r="B6" s="66"/>
      <c r="C6" s="4" t="s">
        <v>10</v>
      </c>
      <c r="D6" s="68" t="s">
        <v>275</v>
      </c>
      <c r="E6" s="68"/>
      <c r="F6" s="68"/>
      <c r="G6" s="68"/>
    </row>
    <row r="7" spans="1:7" ht="84.75" customHeight="1">
      <c r="A7" s="66" t="s">
        <v>5</v>
      </c>
      <c r="B7" s="66"/>
      <c r="C7" s="70"/>
      <c r="D7" s="70"/>
      <c r="E7" s="70"/>
      <c r="F7" s="70"/>
      <c r="G7" s="70"/>
    </row>
    <row r="8" spans="1:7" ht="25.5" customHeight="1">
      <c r="A8" s="66"/>
      <c r="B8" s="66"/>
      <c r="C8" s="71" t="s">
        <v>11</v>
      </c>
      <c r="D8" s="71"/>
      <c r="E8" s="71"/>
      <c r="F8" s="71"/>
      <c r="G8" s="71"/>
    </row>
    <row r="9" spans="1:7" ht="59.25" customHeight="1">
      <c r="A9" s="66" t="s">
        <v>6</v>
      </c>
      <c r="B9" s="66"/>
      <c r="C9" s="70"/>
      <c r="D9" s="70"/>
      <c r="E9" s="70"/>
      <c r="F9" s="70"/>
      <c r="G9" s="70"/>
    </row>
    <row r="10" spans="1:7" ht="25.5" customHeight="1">
      <c r="A10" s="72"/>
      <c r="B10" s="72"/>
      <c r="C10" s="71" t="s">
        <v>12</v>
      </c>
      <c r="D10" s="71"/>
      <c r="E10" s="71"/>
      <c r="F10" s="71"/>
      <c r="G10" s="71"/>
    </row>
    <row r="11" spans="1:7" ht="59.25" customHeight="1">
      <c r="A11" s="66" t="s">
        <v>7</v>
      </c>
      <c r="B11" s="66"/>
      <c r="C11" s="70"/>
      <c r="D11" s="70"/>
      <c r="E11" s="70"/>
      <c r="F11" s="70"/>
      <c r="G11" s="70"/>
    </row>
    <row r="12" spans="1:7" ht="25.5" customHeight="1">
      <c r="A12" s="66"/>
      <c r="B12" s="66"/>
      <c r="C12" s="71" t="s">
        <v>13</v>
      </c>
      <c r="D12" s="71"/>
      <c r="E12" s="71"/>
      <c r="F12" s="71"/>
      <c r="G12" s="71"/>
    </row>
    <row r="13" spans="1:7" ht="59.25" customHeight="1">
      <c r="A13" s="66" t="s">
        <v>8</v>
      </c>
      <c r="B13" s="66"/>
      <c r="C13" s="70"/>
      <c r="D13" s="70"/>
      <c r="E13" s="70"/>
      <c r="F13" s="70"/>
      <c r="G13" s="70"/>
    </row>
    <row r="14" spans="1:7" ht="18" customHeight="1">
      <c r="A14" s="1"/>
      <c r="B14" s="73"/>
      <c r="C14" s="73"/>
      <c r="D14" s="73"/>
      <c r="E14" s="73"/>
      <c r="F14" s="73"/>
      <c r="G14" s="5" t="s">
        <v>14</v>
      </c>
    </row>
  </sheetData>
  <mergeCells count="25">
    <mergeCell ref="B14:F14"/>
    <mergeCell ref="A11:B11"/>
    <mergeCell ref="C11:G11"/>
    <mergeCell ref="A12:B12"/>
    <mergeCell ref="C12:G12"/>
    <mergeCell ref="A13:B13"/>
    <mergeCell ref="C13:G13"/>
    <mergeCell ref="A8:B8"/>
    <mergeCell ref="C8:G8"/>
    <mergeCell ref="A9:B9"/>
    <mergeCell ref="C9:G9"/>
    <mergeCell ref="A10:B10"/>
    <mergeCell ref="C10:G10"/>
    <mergeCell ref="A5:B5"/>
    <mergeCell ref="D5:G5"/>
    <mergeCell ref="A6:B6"/>
    <mergeCell ref="D6:G6"/>
    <mergeCell ref="A7:B7"/>
    <mergeCell ref="C7:G7"/>
    <mergeCell ref="B1:F1"/>
    <mergeCell ref="A2:G2"/>
    <mergeCell ref="A3:B3"/>
    <mergeCell ref="C3:G3"/>
    <mergeCell ref="A4:B4"/>
    <mergeCell ref="C4:G4"/>
  </mergeCells>
  <phoneticPr fontId="24" type="noConversion"/>
  <printOptions horizontalCentered="1"/>
  <pageMargins left="0.116416666666667" right="0.116416666666667" top="0.59375" bottom="0" header="0.59375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showGridLines="0" tabSelected="1" workbookViewId="0">
      <selection activeCell="C21" sqref="C21:E21"/>
    </sheetView>
  </sheetViews>
  <sheetFormatPr defaultColWidth="9" defaultRowHeight="11.25"/>
  <cols>
    <col min="1" max="1" width="12.83203125" customWidth="1"/>
    <col min="2" max="2" width="53" customWidth="1"/>
    <col min="3" max="3" width="0.83203125" customWidth="1"/>
    <col min="4" max="4" width="20.1640625" style="63" customWidth="1"/>
    <col min="5" max="5" width="7" style="63" customWidth="1"/>
    <col min="6" max="6" width="21.83203125" customWidth="1"/>
  </cols>
  <sheetData>
    <row r="1" spans="1:6" ht="39.75" customHeight="1">
      <c r="A1" s="74" t="s">
        <v>15</v>
      </c>
      <c r="B1" s="74"/>
      <c r="C1" s="74"/>
      <c r="D1" s="74"/>
      <c r="E1" s="75"/>
      <c r="F1" s="75"/>
    </row>
    <row r="2" spans="1:6" ht="28.5" customHeight="1">
      <c r="A2" s="76" t="s">
        <v>290</v>
      </c>
      <c r="B2" s="77"/>
      <c r="C2" s="77"/>
      <c r="D2" s="61" t="s">
        <v>17</v>
      </c>
      <c r="E2" s="78" t="s">
        <v>18</v>
      </c>
      <c r="F2" s="78"/>
    </row>
    <row r="3" spans="1:6" ht="18.75" customHeight="1">
      <c r="A3" s="6" t="s">
        <v>19</v>
      </c>
      <c r="B3" s="8" t="s">
        <v>41</v>
      </c>
      <c r="C3" s="79" t="s">
        <v>61</v>
      </c>
      <c r="D3" s="79"/>
      <c r="E3" s="79"/>
      <c r="F3" s="10" t="s">
        <v>62</v>
      </c>
    </row>
    <row r="4" spans="1:6" ht="18" customHeight="1">
      <c r="A4" s="7" t="s">
        <v>20</v>
      </c>
      <c r="B4" s="9" t="s">
        <v>42</v>
      </c>
      <c r="C4" s="80">
        <f>'表-08 分部分项工程和单价措施项目清单与计价表'!J128</f>
        <v>0</v>
      </c>
      <c r="D4" s="80"/>
      <c r="E4" s="80"/>
      <c r="F4" s="11"/>
    </row>
    <row r="5" spans="1:6" ht="18" customHeight="1">
      <c r="A5" s="7" t="s">
        <v>21</v>
      </c>
      <c r="B5" s="9" t="s">
        <v>43</v>
      </c>
      <c r="C5" s="80">
        <f>C6+C7</f>
        <v>0</v>
      </c>
      <c r="D5" s="80"/>
      <c r="E5" s="80"/>
      <c r="F5" s="11"/>
    </row>
    <row r="6" spans="1:6" ht="18" customHeight="1">
      <c r="A6" s="7" t="s">
        <v>22</v>
      </c>
      <c r="B6" s="9" t="s">
        <v>44</v>
      </c>
      <c r="C6" s="80">
        <f>'表-11 总价措施项目清单与计价表'!G4</f>
        <v>0</v>
      </c>
      <c r="D6" s="80"/>
      <c r="E6" s="80"/>
      <c r="F6" s="11"/>
    </row>
    <row r="7" spans="1:6" ht="18" customHeight="1">
      <c r="A7" s="7" t="s">
        <v>23</v>
      </c>
      <c r="B7" s="9" t="s">
        <v>45</v>
      </c>
      <c r="C7" s="80"/>
      <c r="D7" s="80"/>
      <c r="E7" s="80"/>
      <c r="F7" s="11"/>
    </row>
    <row r="8" spans="1:6" ht="18" customHeight="1">
      <c r="A8" s="7" t="s">
        <v>24</v>
      </c>
      <c r="B8" s="9" t="s">
        <v>46</v>
      </c>
      <c r="C8" s="80">
        <f>C19</f>
        <v>0</v>
      </c>
      <c r="D8" s="80"/>
      <c r="E8" s="80"/>
      <c r="F8" s="11"/>
    </row>
    <row r="9" spans="1:6" ht="18" customHeight="1">
      <c r="A9" s="7" t="s">
        <v>25</v>
      </c>
      <c r="B9" s="9" t="s">
        <v>47</v>
      </c>
      <c r="C9" s="80"/>
      <c r="D9" s="80"/>
      <c r="E9" s="80"/>
      <c r="F9" s="11"/>
    </row>
    <row r="10" spans="1:6" ht="18" customHeight="1">
      <c r="A10" s="7" t="s">
        <v>26</v>
      </c>
      <c r="B10" s="9" t="s">
        <v>48</v>
      </c>
      <c r="C10" s="80"/>
      <c r="D10" s="80"/>
      <c r="E10" s="80"/>
      <c r="F10" s="11"/>
    </row>
    <row r="11" spans="1:6" ht="18" customHeight="1">
      <c r="A11" s="7" t="s">
        <v>27</v>
      </c>
      <c r="B11" s="9" t="s">
        <v>49</v>
      </c>
      <c r="C11" s="80"/>
      <c r="D11" s="80"/>
      <c r="E11" s="80"/>
      <c r="F11" s="11"/>
    </row>
    <row r="12" spans="1:6" ht="18" customHeight="1">
      <c r="A12" s="7" t="s">
        <v>28</v>
      </c>
      <c r="B12" s="9" t="s">
        <v>50</v>
      </c>
      <c r="C12" s="80"/>
      <c r="D12" s="80"/>
      <c r="E12" s="80"/>
      <c r="F12" s="11"/>
    </row>
    <row r="13" spans="1:6" ht="18" customHeight="1">
      <c r="A13" s="7" t="s">
        <v>29</v>
      </c>
      <c r="B13" s="9" t="s">
        <v>51</v>
      </c>
      <c r="C13" s="80"/>
      <c r="D13" s="80"/>
      <c r="E13" s="80"/>
      <c r="F13" s="11"/>
    </row>
    <row r="14" spans="1:6" ht="18" customHeight="1">
      <c r="A14" s="7" t="s">
        <v>30</v>
      </c>
      <c r="B14" s="9" t="s">
        <v>52</v>
      </c>
      <c r="C14" s="80"/>
      <c r="D14" s="80"/>
      <c r="E14" s="80"/>
      <c r="F14" s="11"/>
    </row>
    <row r="15" spans="1:6" ht="18" customHeight="1">
      <c r="A15" s="7" t="s">
        <v>31</v>
      </c>
      <c r="B15" s="9" t="s">
        <v>53</v>
      </c>
      <c r="C15" s="80"/>
      <c r="D15" s="80"/>
      <c r="E15" s="80"/>
      <c r="F15" s="11"/>
    </row>
    <row r="16" spans="1:6" ht="18" customHeight="1">
      <c r="A16" s="7" t="s">
        <v>32</v>
      </c>
      <c r="B16" s="9" t="s">
        <v>54</v>
      </c>
      <c r="C16" s="80"/>
      <c r="D16" s="80"/>
      <c r="E16" s="80"/>
      <c r="F16" s="11"/>
    </row>
    <row r="17" spans="1:6" ht="18" customHeight="1">
      <c r="A17" s="7" t="s">
        <v>33</v>
      </c>
      <c r="B17" s="9" t="s">
        <v>55</v>
      </c>
      <c r="C17" s="80"/>
      <c r="D17" s="80"/>
      <c r="E17" s="80"/>
      <c r="F17" s="11"/>
    </row>
    <row r="18" spans="1:6" ht="18" customHeight="1">
      <c r="A18" s="7" t="s">
        <v>34</v>
      </c>
      <c r="B18" s="9" t="s">
        <v>56</v>
      </c>
      <c r="C18" s="80"/>
      <c r="D18" s="80"/>
      <c r="E18" s="80"/>
      <c r="F18" s="11"/>
    </row>
    <row r="19" spans="1:6" ht="18" customHeight="1">
      <c r="A19" s="7" t="s">
        <v>35</v>
      </c>
      <c r="B19" s="40" t="s">
        <v>289</v>
      </c>
      <c r="C19" s="80">
        <f>'表-12 其他项目清单与计价汇总表'!C17:C17</f>
        <v>0</v>
      </c>
      <c r="D19" s="80"/>
      <c r="E19" s="80"/>
      <c r="F19" s="11"/>
    </row>
    <row r="20" spans="1:6" ht="18" customHeight="1">
      <c r="A20" s="7" t="s">
        <v>36</v>
      </c>
      <c r="B20" s="9" t="s">
        <v>57</v>
      </c>
      <c r="C20" s="80">
        <f>'表-13 规费、税金项目清单与计价表'!H4</f>
        <v>0</v>
      </c>
      <c r="D20" s="80"/>
      <c r="E20" s="80"/>
      <c r="F20" s="11"/>
    </row>
    <row r="21" spans="1:6" ht="18" customHeight="1">
      <c r="A21" s="7" t="s">
        <v>37</v>
      </c>
      <c r="B21" s="9" t="s">
        <v>58</v>
      </c>
      <c r="C21" s="80">
        <f>'表-13 规费、税金项目清单与计价表'!H9</f>
        <v>0</v>
      </c>
      <c r="D21" s="80"/>
      <c r="E21" s="80"/>
      <c r="F21" s="11"/>
    </row>
    <row r="22" spans="1:6" ht="18" customHeight="1">
      <c r="A22" s="7" t="s">
        <v>38</v>
      </c>
      <c r="B22" s="9" t="s">
        <v>59</v>
      </c>
      <c r="C22" s="80">
        <f>C4+C5+C8+C20+C21</f>
        <v>0</v>
      </c>
      <c r="D22" s="80"/>
      <c r="E22" s="80"/>
      <c r="F22" s="11"/>
    </row>
    <row r="23" spans="1:6" ht="18" customHeight="1">
      <c r="A23" s="7" t="s">
        <v>39</v>
      </c>
      <c r="B23" s="9" t="s">
        <v>60</v>
      </c>
      <c r="C23" s="81"/>
      <c r="D23" s="81"/>
      <c r="E23" s="81"/>
      <c r="F23" s="11"/>
    </row>
    <row r="24" spans="1:6" ht="18" customHeight="1">
      <c r="A24" s="7"/>
      <c r="B24" s="9"/>
      <c r="C24" s="81"/>
      <c r="D24" s="81"/>
      <c r="E24" s="81"/>
      <c r="F24" s="11"/>
    </row>
    <row r="25" spans="1:6" ht="18" customHeight="1">
      <c r="A25" s="7"/>
      <c r="B25" s="9"/>
      <c r="C25" s="81"/>
      <c r="D25" s="81"/>
      <c r="E25" s="81"/>
      <c r="F25" s="11"/>
    </row>
    <row r="26" spans="1:6" ht="18" customHeight="1">
      <c r="A26" s="7"/>
      <c r="B26" s="9"/>
      <c r="C26" s="81"/>
      <c r="D26" s="81"/>
      <c r="E26" s="81"/>
      <c r="F26" s="11"/>
    </row>
    <row r="27" spans="1:6" ht="18" customHeight="1">
      <c r="A27" s="7"/>
      <c r="B27" s="9"/>
      <c r="C27" s="81"/>
      <c r="D27" s="81"/>
      <c r="E27" s="81"/>
      <c r="F27" s="11"/>
    </row>
    <row r="28" spans="1:6" ht="18" customHeight="1">
      <c r="A28" s="7"/>
      <c r="B28" s="9"/>
      <c r="C28" s="81"/>
      <c r="D28" s="81"/>
      <c r="E28" s="81"/>
      <c r="F28" s="11"/>
    </row>
    <row r="29" spans="1:6" ht="18" customHeight="1">
      <c r="A29" s="7"/>
      <c r="B29" s="9"/>
      <c r="C29" s="81"/>
      <c r="D29" s="81"/>
      <c r="E29" s="81"/>
      <c r="F29" s="11"/>
    </row>
    <row r="30" spans="1:6" ht="18" customHeight="1">
      <c r="A30" s="7"/>
      <c r="B30" s="9"/>
      <c r="C30" s="81"/>
      <c r="D30" s="81"/>
      <c r="E30" s="81"/>
      <c r="F30" s="11"/>
    </row>
    <row r="31" spans="1:6" ht="18" customHeight="1">
      <c r="A31" s="7"/>
      <c r="B31" s="9"/>
      <c r="C31" s="81"/>
      <c r="D31" s="81"/>
      <c r="E31" s="81"/>
      <c r="F31" s="11"/>
    </row>
    <row r="32" spans="1:6" ht="18" customHeight="1">
      <c r="A32" s="7"/>
      <c r="B32" s="9"/>
      <c r="C32" s="81"/>
      <c r="D32" s="81"/>
      <c r="E32" s="81"/>
      <c r="F32" s="11"/>
    </row>
    <row r="33" spans="1:6" ht="18" customHeight="1">
      <c r="A33" s="7"/>
      <c r="B33" s="9"/>
      <c r="C33" s="81"/>
      <c r="D33" s="81"/>
      <c r="E33" s="81"/>
      <c r="F33" s="11"/>
    </row>
    <row r="34" spans="1:6" ht="18" customHeight="1">
      <c r="A34" s="7"/>
      <c r="B34" s="9"/>
      <c r="C34" s="81"/>
      <c r="D34" s="81"/>
      <c r="E34" s="81"/>
      <c r="F34" s="11"/>
    </row>
    <row r="35" spans="1:6" ht="18" customHeight="1">
      <c r="A35" s="7"/>
      <c r="B35" s="9"/>
      <c r="C35" s="81"/>
      <c r="D35" s="81"/>
      <c r="E35" s="81"/>
      <c r="F35" s="11"/>
    </row>
    <row r="36" spans="1:6" ht="18" customHeight="1">
      <c r="A36" s="82" t="s">
        <v>40</v>
      </c>
      <c r="B36" s="83"/>
      <c r="C36" s="84">
        <f>C22</f>
        <v>0</v>
      </c>
      <c r="D36" s="84"/>
      <c r="E36" s="84"/>
      <c r="F36" s="12"/>
    </row>
    <row r="37" spans="1:6" ht="18" customHeight="1">
      <c r="A37" s="85" t="s">
        <v>64</v>
      </c>
      <c r="B37" s="85"/>
      <c r="C37" s="85"/>
      <c r="D37" s="85"/>
      <c r="E37" s="85"/>
      <c r="F37" s="85"/>
    </row>
    <row r="38" spans="1:6" ht="18" customHeight="1">
      <c r="A38" s="86"/>
      <c r="B38" s="86"/>
      <c r="C38" s="86"/>
      <c r="D38" s="62"/>
      <c r="E38" s="87" t="s">
        <v>65</v>
      </c>
      <c r="F38" s="87"/>
    </row>
  </sheetData>
  <mergeCells count="41">
    <mergeCell ref="C35:E35"/>
    <mergeCell ref="A36:B36"/>
    <mergeCell ref="C36:E36"/>
    <mergeCell ref="A37:F37"/>
    <mergeCell ref="A38:C38"/>
    <mergeCell ref="E38:F38"/>
    <mergeCell ref="C30:E30"/>
    <mergeCell ref="C31:E31"/>
    <mergeCell ref="C32:E32"/>
    <mergeCell ref="C33:E33"/>
    <mergeCell ref="C34:E34"/>
    <mergeCell ref="C25:E25"/>
    <mergeCell ref="C26:E26"/>
    <mergeCell ref="C27:E27"/>
    <mergeCell ref="C28:E28"/>
    <mergeCell ref="C29:E29"/>
    <mergeCell ref="C20:E20"/>
    <mergeCell ref="C21:E21"/>
    <mergeCell ref="C22:E22"/>
    <mergeCell ref="C23:E23"/>
    <mergeCell ref="C24:E24"/>
    <mergeCell ref="C15:E15"/>
    <mergeCell ref="C16:E16"/>
    <mergeCell ref="C17:E17"/>
    <mergeCell ref="C18:E18"/>
    <mergeCell ref="C19:E19"/>
    <mergeCell ref="C10:E10"/>
    <mergeCell ref="C11:E11"/>
    <mergeCell ref="C12:E12"/>
    <mergeCell ref="C13:E13"/>
    <mergeCell ref="C14:E14"/>
    <mergeCell ref="C5:E5"/>
    <mergeCell ref="C6:E6"/>
    <mergeCell ref="C7:E7"/>
    <mergeCell ref="C8:E8"/>
    <mergeCell ref="C9:E9"/>
    <mergeCell ref="A1:F1"/>
    <mergeCell ref="A2:C2"/>
    <mergeCell ref="E2:F2"/>
    <mergeCell ref="C3:E3"/>
    <mergeCell ref="C4:E4"/>
  </mergeCells>
  <phoneticPr fontId="24" type="noConversion"/>
  <printOptions horizontalCentered="1"/>
  <pageMargins left="0.116416666666667" right="0.116416666666667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30"/>
  <sheetViews>
    <sheetView showGridLines="0" topLeftCell="A106" workbookViewId="0">
      <selection activeCell="I84" sqref="I84:I90"/>
    </sheetView>
  </sheetViews>
  <sheetFormatPr defaultColWidth="9" defaultRowHeight="11.25"/>
  <cols>
    <col min="1" max="1" width="9.5" customWidth="1"/>
    <col min="2" max="2" width="17" customWidth="1"/>
    <col min="3" max="3" width="14.83203125" customWidth="1"/>
    <col min="4" max="4" width="25.33203125" customWidth="1"/>
    <col min="5" max="5" width="2.33203125" customWidth="1"/>
    <col min="6" max="6" width="5.33203125" customWidth="1"/>
    <col min="7" max="7" width="12.5" customWidth="1"/>
    <col min="8" max="8" width="1.1640625" customWidth="1"/>
    <col min="9" max="9" width="9.6640625" customWidth="1"/>
    <col min="10" max="10" width="12.5" style="53" customWidth="1"/>
    <col min="11" max="11" width="8.33203125" customWidth="1"/>
  </cols>
  <sheetData>
    <row r="1" spans="1:11" ht="39.75" customHeight="1">
      <c r="A1" s="88" t="s">
        <v>66</v>
      </c>
      <c r="B1" s="88"/>
      <c r="C1" s="88"/>
      <c r="D1" s="88"/>
      <c r="E1" s="88"/>
      <c r="F1" s="88"/>
      <c r="G1" s="88"/>
      <c r="H1" s="89"/>
      <c r="I1" s="89"/>
      <c r="J1" s="89"/>
      <c r="K1" s="89"/>
    </row>
    <row r="2" spans="1:11" ht="28.5" customHeight="1">
      <c r="A2" s="90" t="s">
        <v>16</v>
      </c>
      <c r="B2" s="90"/>
      <c r="C2" s="90"/>
      <c r="D2" s="90"/>
      <c r="E2" s="90" t="s">
        <v>17</v>
      </c>
      <c r="F2" s="90"/>
      <c r="G2" s="90"/>
      <c r="H2" s="91" t="s">
        <v>67</v>
      </c>
      <c r="I2" s="91"/>
      <c r="J2" s="91"/>
      <c r="K2" s="91"/>
    </row>
    <row r="3" spans="1:11" ht="18" customHeight="1">
      <c r="A3" s="92" t="s">
        <v>19</v>
      </c>
      <c r="B3" s="94" t="s">
        <v>69</v>
      </c>
      <c r="C3" s="94" t="s">
        <v>77</v>
      </c>
      <c r="D3" s="94" t="s">
        <v>86</v>
      </c>
      <c r="E3" s="94"/>
      <c r="F3" s="94" t="s">
        <v>94</v>
      </c>
      <c r="G3" s="94" t="s">
        <v>97</v>
      </c>
      <c r="H3" s="94"/>
      <c r="I3" s="94" t="s">
        <v>98</v>
      </c>
      <c r="J3" s="94"/>
      <c r="K3" s="96"/>
    </row>
    <row r="4" spans="1:11" ht="18" customHeight="1">
      <c r="A4" s="93"/>
      <c r="B4" s="95"/>
      <c r="C4" s="95"/>
      <c r="D4" s="95"/>
      <c r="E4" s="95"/>
      <c r="F4" s="95"/>
      <c r="G4" s="95"/>
      <c r="H4" s="95"/>
      <c r="I4" s="95" t="s">
        <v>99</v>
      </c>
      <c r="J4" s="97" t="s">
        <v>100</v>
      </c>
      <c r="K4" s="17" t="s">
        <v>102</v>
      </c>
    </row>
    <row r="5" spans="1:11" ht="18" customHeight="1">
      <c r="A5" s="93"/>
      <c r="B5" s="95"/>
      <c r="C5" s="95"/>
      <c r="D5" s="95"/>
      <c r="E5" s="95"/>
      <c r="F5" s="95"/>
      <c r="G5" s="95"/>
      <c r="H5" s="95"/>
      <c r="I5" s="95"/>
      <c r="J5" s="97"/>
      <c r="K5" s="17" t="s">
        <v>50</v>
      </c>
    </row>
    <row r="6" spans="1:11" ht="28.5" customHeight="1">
      <c r="A6" s="13"/>
      <c r="B6" s="15"/>
      <c r="C6" s="15" t="s">
        <v>78</v>
      </c>
      <c r="D6" s="98"/>
      <c r="E6" s="98"/>
      <c r="F6" s="15"/>
      <c r="G6" s="99"/>
      <c r="H6" s="99"/>
      <c r="I6" s="16"/>
      <c r="J6" s="59"/>
      <c r="K6" s="18"/>
    </row>
    <row r="7" spans="1:11" ht="92.25" customHeight="1">
      <c r="A7" s="13">
        <v>1</v>
      </c>
      <c r="B7" s="15" t="s">
        <v>70</v>
      </c>
      <c r="C7" s="15" t="s">
        <v>79</v>
      </c>
      <c r="D7" s="98" t="s">
        <v>87</v>
      </c>
      <c r="E7" s="98"/>
      <c r="F7" s="14" t="s">
        <v>95</v>
      </c>
      <c r="G7" s="99">
        <v>3</v>
      </c>
      <c r="H7" s="99"/>
      <c r="I7" s="16"/>
      <c r="J7" s="59">
        <f>G7*I7</f>
        <v>0</v>
      </c>
      <c r="K7" s="18"/>
    </row>
    <row r="8" spans="1:11" ht="79.5" customHeight="1">
      <c r="A8" s="13">
        <v>2</v>
      </c>
      <c r="B8" s="15" t="s">
        <v>71</v>
      </c>
      <c r="C8" s="15" t="s">
        <v>80</v>
      </c>
      <c r="D8" s="98" t="s">
        <v>88</v>
      </c>
      <c r="E8" s="98"/>
      <c r="F8" s="14" t="s">
        <v>95</v>
      </c>
      <c r="G8" s="99">
        <v>105</v>
      </c>
      <c r="H8" s="99"/>
      <c r="I8" s="16"/>
      <c r="J8" s="59">
        <f t="shared" ref="J8:J13" si="0">G8*I8</f>
        <v>0</v>
      </c>
      <c r="K8" s="18"/>
    </row>
    <row r="9" spans="1:11" ht="66.75" customHeight="1">
      <c r="A9" s="13">
        <v>3</v>
      </c>
      <c r="B9" s="15" t="s">
        <v>72</v>
      </c>
      <c r="C9" s="15" t="s">
        <v>81</v>
      </c>
      <c r="D9" s="98" t="s">
        <v>89</v>
      </c>
      <c r="E9" s="98"/>
      <c r="F9" s="14" t="s">
        <v>95</v>
      </c>
      <c r="G9" s="99">
        <v>107.55</v>
      </c>
      <c r="H9" s="99"/>
      <c r="I9" s="16"/>
      <c r="J9" s="59">
        <f t="shared" si="0"/>
        <v>0</v>
      </c>
      <c r="K9" s="18"/>
    </row>
    <row r="10" spans="1:11" ht="66.75" customHeight="1">
      <c r="A10" s="13">
        <v>4</v>
      </c>
      <c r="B10" s="15" t="s">
        <v>73</v>
      </c>
      <c r="C10" s="15" t="s">
        <v>82</v>
      </c>
      <c r="D10" s="98" t="s">
        <v>90</v>
      </c>
      <c r="E10" s="98"/>
      <c r="F10" s="14" t="s">
        <v>96</v>
      </c>
      <c r="G10" s="99">
        <v>40</v>
      </c>
      <c r="H10" s="99"/>
      <c r="I10" s="16"/>
      <c r="J10" s="59">
        <f t="shared" si="0"/>
        <v>0</v>
      </c>
      <c r="K10" s="18"/>
    </row>
    <row r="11" spans="1:11" ht="54" customHeight="1">
      <c r="A11" s="13">
        <v>5</v>
      </c>
      <c r="B11" s="15" t="s">
        <v>74</v>
      </c>
      <c r="C11" s="15" t="s">
        <v>83</v>
      </c>
      <c r="D11" s="98" t="s">
        <v>91</v>
      </c>
      <c r="E11" s="98"/>
      <c r="F11" s="14" t="s">
        <v>95</v>
      </c>
      <c r="G11" s="99">
        <v>141.4</v>
      </c>
      <c r="H11" s="99"/>
      <c r="I11" s="16"/>
      <c r="J11" s="59">
        <f t="shared" si="0"/>
        <v>0</v>
      </c>
      <c r="K11" s="18"/>
    </row>
    <row r="12" spans="1:11" ht="66.75" customHeight="1">
      <c r="A12" s="13">
        <v>6</v>
      </c>
      <c r="B12" s="15" t="s">
        <v>75</v>
      </c>
      <c r="C12" s="15" t="s">
        <v>84</v>
      </c>
      <c r="D12" s="98" t="s">
        <v>92</v>
      </c>
      <c r="E12" s="98"/>
      <c r="F12" s="14" t="s">
        <v>95</v>
      </c>
      <c r="G12" s="99">
        <v>322.66000000000003</v>
      </c>
      <c r="H12" s="99"/>
      <c r="I12" s="16"/>
      <c r="J12" s="59">
        <f t="shared" si="0"/>
        <v>0</v>
      </c>
      <c r="K12" s="18"/>
    </row>
    <row r="13" spans="1:11" ht="54" customHeight="1">
      <c r="A13" s="13">
        <v>7</v>
      </c>
      <c r="B13" s="15" t="s">
        <v>76</v>
      </c>
      <c r="C13" s="15" t="s">
        <v>85</v>
      </c>
      <c r="D13" s="98" t="s">
        <v>93</v>
      </c>
      <c r="E13" s="98"/>
      <c r="F13" s="14" t="s">
        <v>95</v>
      </c>
      <c r="G13" s="99">
        <v>16.8</v>
      </c>
      <c r="H13" s="99"/>
      <c r="I13" s="16"/>
      <c r="J13" s="59">
        <f t="shared" si="0"/>
        <v>0</v>
      </c>
      <c r="K13" s="18"/>
    </row>
    <row r="14" spans="1:11" ht="28.5" customHeight="1">
      <c r="A14" s="103" t="s">
        <v>68</v>
      </c>
      <c r="B14" s="104"/>
      <c r="C14" s="105"/>
      <c r="D14" s="105"/>
      <c r="E14" s="105"/>
      <c r="F14" s="105"/>
      <c r="G14" s="105"/>
      <c r="H14" s="105"/>
      <c r="I14" s="105"/>
      <c r="J14" s="60">
        <f>SUM(J7:J13)</f>
        <v>0</v>
      </c>
      <c r="K14" s="19"/>
    </row>
    <row r="15" spans="1:11" ht="17.25" customHeight="1">
      <c r="A15" s="100" t="s">
        <v>103</v>
      </c>
      <c r="B15" s="100"/>
      <c r="C15" s="100"/>
      <c r="D15" s="100"/>
      <c r="E15" s="100"/>
      <c r="F15" s="100"/>
      <c r="G15" s="100"/>
      <c r="H15" s="100"/>
      <c r="I15" s="100"/>
      <c r="J15" s="100"/>
      <c r="K15" s="100"/>
    </row>
    <row r="16" spans="1:11" ht="17.25" customHeight="1">
      <c r="A16" s="100"/>
      <c r="B16" s="100"/>
      <c r="C16" s="100"/>
      <c r="D16" s="100"/>
      <c r="E16" s="101"/>
      <c r="F16" s="101"/>
      <c r="G16" s="101"/>
      <c r="H16" s="102" t="s">
        <v>104</v>
      </c>
      <c r="I16" s="102"/>
      <c r="J16" s="102"/>
      <c r="K16" s="102"/>
    </row>
    <row r="17" spans="1:11" ht="39.75" customHeight="1">
      <c r="A17" s="88" t="s">
        <v>66</v>
      </c>
      <c r="B17" s="88"/>
      <c r="C17" s="88"/>
      <c r="D17" s="88"/>
      <c r="E17" s="88"/>
      <c r="F17" s="88"/>
      <c r="G17" s="88"/>
      <c r="H17" s="89"/>
      <c r="I17" s="89"/>
      <c r="J17" s="89"/>
      <c r="K17" s="89"/>
    </row>
    <row r="18" spans="1:11" ht="28.5" customHeight="1">
      <c r="A18" s="90" t="s">
        <v>16</v>
      </c>
      <c r="B18" s="90"/>
      <c r="C18" s="90"/>
      <c r="D18" s="90"/>
      <c r="E18" s="90" t="s">
        <v>17</v>
      </c>
      <c r="F18" s="90"/>
      <c r="G18" s="90"/>
      <c r="H18" s="91" t="s">
        <v>105</v>
      </c>
      <c r="I18" s="91"/>
      <c r="J18" s="91"/>
      <c r="K18" s="91"/>
    </row>
    <row r="19" spans="1:11" ht="18" customHeight="1">
      <c r="A19" s="92" t="s">
        <v>19</v>
      </c>
      <c r="B19" s="94" t="s">
        <v>69</v>
      </c>
      <c r="C19" s="94" t="s">
        <v>77</v>
      </c>
      <c r="D19" s="94" t="s">
        <v>86</v>
      </c>
      <c r="E19" s="94"/>
      <c r="F19" s="94" t="s">
        <v>94</v>
      </c>
      <c r="G19" s="94" t="s">
        <v>97</v>
      </c>
      <c r="H19" s="94"/>
      <c r="I19" s="94" t="s">
        <v>98</v>
      </c>
      <c r="J19" s="94"/>
      <c r="K19" s="96"/>
    </row>
    <row r="20" spans="1:11" ht="18" customHeight="1">
      <c r="A20" s="93"/>
      <c r="B20" s="95"/>
      <c r="C20" s="95"/>
      <c r="D20" s="95"/>
      <c r="E20" s="95"/>
      <c r="F20" s="95"/>
      <c r="G20" s="95"/>
      <c r="H20" s="95"/>
      <c r="I20" s="95" t="s">
        <v>99</v>
      </c>
      <c r="J20" s="97" t="s">
        <v>100</v>
      </c>
      <c r="K20" s="17" t="s">
        <v>102</v>
      </c>
    </row>
    <row r="21" spans="1:11" ht="28.5" customHeight="1">
      <c r="A21" s="93"/>
      <c r="B21" s="95"/>
      <c r="C21" s="95"/>
      <c r="D21" s="95"/>
      <c r="E21" s="95"/>
      <c r="F21" s="95"/>
      <c r="G21" s="95"/>
      <c r="H21" s="95"/>
      <c r="I21" s="95"/>
      <c r="J21" s="97"/>
      <c r="K21" s="17" t="s">
        <v>50</v>
      </c>
    </row>
    <row r="22" spans="1:11" ht="92.25" customHeight="1">
      <c r="A22" s="13">
        <v>8</v>
      </c>
      <c r="B22" s="15" t="s">
        <v>106</v>
      </c>
      <c r="C22" s="15" t="s">
        <v>113</v>
      </c>
      <c r="D22" s="98" t="s">
        <v>121</v>
      </c>
      <c r="E22" s="98"/>
      <c r="F22" s="14" t="s">
        <v>95</v>
      </c>
      <c r="G22" s="99">
        <v>260.39999999999998</v>
      </c>
      <c r="H22" s="99"/>
      <c r="I22" s="16"/>
      <c r="J22" s="59">
        <f>G22*I22</f>
        <v>0</v>
      </c>
      <c r="K22" s="18"/>
    </row>
    <row r="23" spans="1:11" ht="66.75" customHeight="1">
      <c r="A23" s="13">
        <v>9</v>
      </c>
      <c r="B23" s="15" t="s">
        <v>72</v>
      </c>
      <c r="C23" s="15" t="s">
        <v>114</v>
      </c>
      <c r="D23" s="98" t="s">
        <v>122</v>
      </c>
      <c r="E23" s="98"/>
      <c r="F23" s="14" t="s">
        <v>95</v>
      </c>
      <c r="G23" s="99">
        <v>81.040000000000006</v>
      </c>
      <c r="H23" s="99"/>
      <c r="I23" s="16"/>
      <c r="J23" s="59">
        <f t="shared" ref="J23:J29" si="1">G23*I23</f>
        <v>0</v>
      </c>
      <c r="K23" s="18"/>
    </row>
    <row r="24" spans="1:11" ht="54" customHeight="1">
      <c r="A24" s="13">
        <v>10</v>
      </c>
      <c r="B24" s="15" t="s">
        <v>107</v>
      </c>
      <c r="C24" s="15" t="s">
        <v>115</v>
      </c>
      <c r="D24" s="98" t="s">
        <v>123</v>
      </c>
      <c r="E24" s="98"/>
      <c r="F24" s="14" t="s">
        <v>95</v>
      </c>
      <c r="G24" s="99">
        <v>81.040000000000006</v>
      </c>
      <c r="H24" s="99"/>
      <c r="I24" s="16"/>
      <c r="J24" s="59">
        <f t="shared" si="1"/>
        <v>0</v>
      </c>
      <c r="K24" s="18"/>
    </row>
    <row r="25" spans="1:11" ht="54" customHeight="1">
      <c r="A25" s="13">
        <v>11</v>
      </c>
      <c r="B25" s="15" t="s">
        <v>108</v>
      </c>
      <c r="C25" s="15" t="s">
        <v>116</v>
      </c>
      <c r="D25" s="98" t="s">
        <v>124</v>
      </c>
      <c r="E25" s="98"/>
      <c r="F25" s="14" t="s">
        <v>95</v>
      </c>
      <c r="G25" s="99">
        <v>411.28</v>
      </c>
      <c r="H25" s="99"/>
      <c r="I25" s="16"/>
      <c r="J25" s="59">
        <f t="shared" si="1"/>
        <v>0</v>
      </c>
      <c r="K25" s="18"/>
    </row>
    <row r="26" spans="1:11" ht="54" customHeight="1">
      <c r="A26" s="13">
        <v>12</v>
      </c>
      <c r="B26" s="15" t="s">
        <v>109</v>
      </c>
      <c r="C26" s="15" t="s">
        <v>117</v>
      </c>
      <c r="D26" s="98" t="s">
        <v>125</v>
      </c>
      <c r="E26" s="98"/>
      <c r="F26" s="14" t="s">
        <v>95</v>
      </c>
      <c r="G26" s="99">
        <v>24</v>
      </c>
      <c r="H26" s="99"/>
      <c r="I26" s="16"/>
      <c r="J26" s="59">
        <f t="shared" si="1"/>
        <v>0</v>
      </c>
      <c r="K26" s="18"/>
    </row>
    <row r="27" spans="1:11" ht="41.25" customHeight="1">
      <c r="A27" s="13">
        <v>13</v>
      </c>
      <c r="B27" s="15" t="s">
        <v>110</v>
      </c>
      <c r="C27" s="15" t="s">
        <v>118</v>
      </c>
      <c r="D27" s="98" t="s">
        <v>126</v>
      </c>
      <c r="E27" s="98"/>
      <c r="F27" s="14" t="s">
        <v>95</v>
      </c>
      <c r="G27" s="99">
        <v>24</v>
      </c>
      <c r="H27" s="99"/>
      <c r="I27" s="16"/>
      <c r="J27" s="59">
        <f t="shared" si="1"/>
        <v>0</v>
      </c>
      <c r="K27" s="18"/>
    </row>
    <row r="28" spans="1:11" ht="54" customHeight="1">
      <c r="A28" s="13">
        <v>14</v>
      </c>
      <c r="B28" s="15" t="s">
        <v>111</v>
      </c>
      <c r="C28" s="15" t="s">
        <v>119</v>
      </c>
      <c r="D28" s="98" t="s">
        <v>127</v>
      </c>
      <c r="E28" s="98"/>
      <c r="F28" s="14" t="s">
        <v>95</v>
      </c>
      <c r="G28" s="99">
        <v>26.4</v>
      </c>
      <c r="H28" s="99"/>
      <c r="I28" s="16"/>
      <c r="J28" s="59">
        <f t="shared" si="1"/>
        <v>0</v>
      </c>
      <c r="K28" s="18"/>
    </row>
    <row r="29" spans="1:11" ht="54" customHeight="1">
      <c r="A29" s="13">
        <v>15</v>
      </c>
      <c r="B29" s="15" t="s">
        <v>112</v>
      </c>
      <c r="C29" s="15" t="s">
        <v>120</v>
      </c>
      <c r="D29" s="98" t="s">
        <v>128</v>
      </c>
      <c r="E29" s="98"/>
      <c r="F29" s="14" t="s">
        <v>95</v>
      </c>
      <c r="G29" s="99">
        <v>1.89</v>
      </c>
      <c r="H29" s="99"/>
      <c r="I29" s="16"/>
      <c r="J29" s="59">
        <f t="shared" si="1"/>
        <v>0</v>
      </c>
      <c r="K29" s="18"/>
    </row>
    <row r="30" spans="1:11" ht="28.5" customHeight="1">
      <c r="A30" s="103" t="s">
        <v>68</v>
      </c>
      <c r="B30" s="104"/>
      <c r="C30" s="105"/>
      <c r="D30" s="105"/>
      <c r="E30" s="105"/>
      <c r="F30" s="105"/>
      <c r="G30" s="105"/>
      <c r="H30" s="105"/>
      <c r="I30" s="105"/>
      <c r="J30" s="60">
        <f>SUM(J22:J29)</f>
        <v>0</v>
      </c>
      <c r="K30" s="19"/>
    </row>
    <row r="31" spans="1:11" ht="17.25" customHeight="1">
      <c r="A31" s="100" t="s">
        <v>103</v>
      </c>
      <c r="B31" s="100"/>
      <c r="C31" s="100"/>
      <c r="D31" s="100"/>
      <c r="E31" s="100"/>
      <c r="F31" s="100"/>
      <c r="G31" s="100"/>
      <c r="H31" s="100"/>
      <c r="I31" s="100"/>
      <c r="J31" s="100"/>
      <c r="K31" s="100"/>
    </row>
    <row r="32" spans="1:11" ht="17.25" customHeight="1">
      <c r="A32" s="100"/>
      <c r="B32" s="100"/>
      <c r="C32" s="100"/>
      <c r="D32" s="100"/>
      <c r="E32" s="101"/>
      <c r="F32" s="101"/>
      <c r="G32" s="101"/>
      <c r="H32" s="102" t="s">
        <v>104</v>
      </c>
      <c r="I32" s="102"/>
      <c r="J32" s="102"/>
      <c r="K32" s="102"/>
    </row>
    <row r="33" spans="1:11" ht="39.75" customHeight="1">
      <c r="A33" s="88" t="s">
        <v>66</v>
      </c>
      <c r="B33" s="88"/>
      <c r="C33" s="88"/>
      <c r="D33" s="88"/>
      <c r="E33" s="88"/>
      <c r="F33" s="88"/>
      <c r="G33" s="88"/>
      <c r="H33" s="89"/>
      <c r="I33" s="89"/>
      <c r="J33" s="89"/>
      <c r="K33" s="89"/>
    </row>
    <row r="34" spans="1:11" ht="28.5" customHeight="1">
      <c r="A34" s="90" t="s">
        <v>16</v>
      </c>
      <c r="B34" s="90"/>
      <c r="C34" s="90"/>
      <c r="D34" s="90"/>
      <c r="E34" s="90" t="s">
        <v>17</v>
      </c>
      <c r="F34" s="90"/>
      <c r="G34" s="90"/>
      <c r="H34" s="91" t="s">
        <v>129</v>
      </c>
      <c r="I34" s="91"/>
      <c r="J34" s="91"/>
      <c r="K34" s="91"/>
    </row>
    <row r="35" spans="1:11" ht="18" customHeight="1">
      <c r="A35" s="92" t="s">
        <v>19</v>
      </c>
      <c r="B35" s="94" t="s">
        <v>69</v>
      </c>
      <c r="C35" s="94" t="s">
        <v>77</v>
      </c>
      <c r="D35" s="94" t="s">
        <v>86</v>
      </c>
      <c r="E35" s="94"/>
      <c r="F35" s="94" t="s">
        <v>94</v>
      </c>
      <c r="G35" s="94" t="s">
        <v>97</v>
      </c>
      <c r="H35" s="94"/>
      <c r="I35" s="94" t="s">
        <v>98</v>
      </c>
      <c r="J35" s="94"/>
      <c r="K35" s="96"/>
    </row>
    <row r="36" spans="1:11" ht="18" customHeight="1">
      <c r="A36" s="93"/>
      <c r="B36" s="95"/>
      <c r="C36" s="95"/>
      <c r="D36" s="95"/>
      <c r="E36" s="95"/>
      <c r="F36" s="95"/>
      <c r="G36" s="95"/>
      <c r="H36" s="95"/>
      <c r="I36" s="95" t="s">
        <v>99</v>
      </c>
      <c r="J36" s="97" t="s">
        <v>100</v>
      </c>
      <c r="K36" s="17" t="s">
        <v>102</v>
      </c>
    </row>
    <row r="37" spans="1:11" ht="28.5" customHeight="1">
      <c r="A37" s="93"/>
      <c r="B37" s="95"/>
      <c r="C37" s="95"/>
      <c r="D37" s="95"/>
      <c r="E37" s="95"/>
      <c r="F37" s="95"/>
      <c r="G37" s="95"/>
      <c r="H37" s="95"/>
      <c r="I37" s="95"/>
      <c r="J37" s="97"/>
      <c r="K37" s="17" t="s">
        <v>50</v>
      </c>
    </row>
    <row r="38" spans="1:11" ht="117.75" customHeight="1">
      <c r="A38" s="13">
        <v>16</v>
      </c>
      <c r="B38" s="15" t="s">
        <v>130</v>
      </c>
      <c r="C38" s="15" t="s">
        <v>133</v>
      </c>
      <c r="D38" s="98" t="s">
        <v>136</v>
      </c>
      <c r="E38" s="98"/>
      <c r="F38" s="14" t="s">
        <v>95</v>
      </c>
      <c r="G38" s="99">
        <v>353.68</v>
      </c>
      <c r="H38" s="99"/>
      <c r="I38" s="16"/>
      <c r="J38" s="59">
        <f>G38*I38</f>
        <v>0</v>
      </c>
      <c r="K38" s="18"/>
    </row>
    <row r="39" spans="1:11" ht="130.5" customHeight="1">
      <c r="A39" s="13">
        <v>17</v>
      </c>
      <c r="B39" s="15" t="s">
        <v>131</v>
      </c>
      <c r="C39" s="15" t="s">
        <v>134</v>
      </c>
      <c r="D39" s="98" t="s">
        <v>137</v>
      </c>
      <c r="E39" s="98"/>
      <c r="F39" s="14" t="s">
        <v>95</v>
      </c>
      <c r="G39" s="99">
        <v>95.35</v>
      </c>
      <c r="H39" s="99"/>
      <c r="I39" s="16"/>
      <c r="J39" s="59">
        <f t="shared" ref="J39:J40" si="2">G39*I39</f>
        <v>0</v>
      </c>
      <c r="K39" s="18"/>
    </row>
    <row r="40" spans="1:11" ht="219.75" customHeight="1">
      <c r="A40" s="13">
        <v>18</v>
      </c>
      <c r="B40" s="15" t="s">
        <v>132</v>
      </c>
      <c r="C40" s="15" t="s">
        <v>135</v>
      </c>
      <c r="D40" s="98" t="s">
        <v>138</v>
      </c>
      <c r="E40" s="98"/>
      <c r="F40" s="14" t="s">
        <v>95</v>
      </c>
      <c r="G40" s="99">
        <v>40.99</v>
      </c>
      <c r="H40" s="99"/>
      <c r="I40" s="16"/>
      <c r="J40" s="59">
        <f t="shared" si="2"/>
        <v>0</v>
      </c>
      <c r="K40" s="18"/>
    </row>
    <row r="41" spans="1:11" ht="28.5" customHeight="1">
      <c r="A41" s="103" t="s">
        <v>68</v>
      </c>
      <c r="B41" s="104"/>
      <c r="C41" s="105"/>
      <c r="D41" s="105"/>
      <c r="E41" s="105"/>
      <c r="F41" s="105"/>
      <c r="G41" s="105"/>
      <c r="H41" s="105"/>
      <c r="I41" s="105"/>
      <c r="J41" s="60">
        <f>SUM(J38:J40)</f>
        <v>0</v>
      </c>
      <c r="K41" s="19"/>
    </row>
    <row r="42" spans="1:11" ht="17.25" customHeight="1">
      <c r="A42" s="100" t="s">
        <v>103</v>
      </c>
      <c r="B42" s="100"/>
      <c r="C42" s="100"/>
      <c r="D42" s="100"/>
      <c r="E42" s="100"/>
      <c r="F42" s="100"/>
      <c r="G42" s="100"/>
      <c r="H42" s="100"/>
      <c r="I42" s="100"/>
      <c r="J42" s="100"/>
      <c r="K42" s="100"/>
    </row>
    <row r="43" spans="1:11" ht="17.25" customHeight="1">
      <c r="A43" s="100"/>
      <c r="B43" s="100"/>
      <c r="C43" s="100"/>
      <c r="D43" s="100"/>
      <c r="E43" s="101"/>
      <c r="F43" s="101"/>
      <c r="G43" s="101"/>
      <c r="H43" s="102" t="s">
        <v>104</v>
      </c>
      <c r="I43" s="102"/>
      <c r="J43" s="102"/>
      <c r="K43" s="102"/>
    </row>
    <row r="44" spans="1:11" ht="39.75" customHeight="1">
      <c r="A44" s="88" t="s">
        <v>66</v>
      </c>
      <c r="B44" s="88"/>
      <c r="C44" s="88"/>
      <c r="D44" s="88"/>
      <c r="E44" s="88"/>
      <c r="F44" s="88"/>
      <c r="G44" s="88"/>
      <c r="H44" s="89"/>
      <c r="I44" s="89"/>
      <c r="J44" s="89"/>
      <c r="K44" s="89"/>
    </row>
    <row r="45" spans="1:11" ht="28.5" customHeight="1">
      <c r="A45" s="76" t="s">
        <v>290</v>
      </c>
      <c r="B45" s="90"/>
      <c r="C45" s="90"/>
      <c r="D45" s="90"/>
      <c r="E45" s="90" t="s">
        <v>17</v>
      </c>
      <c r="F45" s="90"/>
      <c r="G45" s="90"/>
      <c r="H45" s="91" t="s">
        <v>139</v>
      </c>
      <c r="I45" s="91"/>
      <c r="J45" s="91"/>
      <c r="K45" s="91"/>
    </row>
    <row r="46" spans="1:11" ht="18" customHeight="1">
      <c r="A46" s="92" t="s">
        <v>19</v>
      </c>
      <c r="B46" s="94" t="s">
        <v>69</v>
      </c>
      <c r="C46" s="94" t="s">
        <v>77</v>
      </c>
      <c r="D46" s="94" t="s">
        <v>86</v>
      </c>
      <c r="E46" s="94"/>
      <c r="F46" s="94" t="s">
        <v>94</v>
      </c>
      <c r="G46" s="94" t="s">
        <v>97</v>
      </c>
      <c r="H46" s="94"/>
      <c r="I46" s="94" t="s">
        <v>98</v>
      </c>
      <c r="J46" s="94"/>
      <c r="K46" s="96"/>
    </row>
    <row r="47" spans="1:11" ht="18" customHeight="1">
      <c r="A47" s="93"/>
      <c r="B47" s="95"/>
      <c r="C47" s="95"/>
      <c r="D47" s="95"/>
      <c r="E47" s="95"/>
      <c r="F47" s="95"/>
      <c r="G47" s="95"/>
      <c r="H47" s="95"/>
      <c r="I47" s="95" t="s">
        <v>99</v>
      </c>
      <c r="J47" s="97" t="s">
        <v>100</v>
      </c>
      <c r="K47" s="17" t="s">
        <v>102</v>
      </c>
    </row>
    <row r="48" spans="1:11" ht="28.5" customHeight="1">
      <c r="A48" s="93"/>
      <c r="B48" s="95"/>
      <c r="C48" s="95"/>
      <c r="D48" s="95"/>
      <c r="E48" s="95"/>
      <c r="F48" s="95"/>
      <c r="G48" s="95"/>
      <c r="H48" s="95"/>
      <c r="I48" s="95"/>
      <c r="J48" s="97"/>
      <c r="K48" s="17" t="s">
        <v>50</v>
      </c>
    </row>
    <row r="49" spans="1:11" ht="105" customHeight="1">
      <c r="A49" s="13">
        <v>19</v>
      </c>
      <c r="B49" s="15" t="s">
        <v>140</v>
      </c>
      <c r="C49" s="15" t="s">
        <v>150</v>
      </c>
      <c r="D49" s="98" t="s">
        <v>160</v>
      </c>
      <c r="E49" s="98"/>
      <c r="F49" s="14" t="s">
        <v>95</v>
      </c>
      <c r="G49" s="99">
        <v>6.4</v>
      </c>
      <c r="H49" s="99"/>
      <c r="I49" s="16"/>
      <c r="J49" s="59">
        <f>G49*I49</f>
        <v>0</v>
      </c>
      <c r="K49" s="18"/>
    </row>
    <row r="50" spans="1:11" ht="66.75" customHeight="1">
      <c r="A50" s="13">
        <v>20</v>
      </c>
      <c r="B50" s="15" t="s">
        <v>141</v>
      </c>
      <c r="C50" s="15" t="s">
        <v>151</v>
      </c>
      <c r="D50" s="98" t="s">
        <v>161</v>
      </c>
      <c r="E50" s="98"/>
      <c r="F50" s="14" t="s">
        <v>95</v>
      </c>
      <c r="G50" s="99">
        <v>32.75</v>
      </c>
      <c r="H50" s="99"/>
      <c r="I50" s="16"/>
      <c r="J50" s="59">
        <f t="shared" ref="J50:J58" si="3">G50*I50</f>
        <v>0</v>
      </c>
      <c r="K50" s="18"/>
    </row>
    <row r="51" spans="1:11" ht="28.5" customHeight="1">
      <c r="A51" s="13">
        <v>21</v>
      </c>
      <c r="B51" s="15" t="s">
        <v>142</v>
      </c>
      <c r="C51" s="15" t="s">
        <v>152</v>
      </c>
      <c r="D51" s="98"/>
      <c r="E51" s="98"/>
      <c r="F51" s="14" t="s">
        <v>167</v>
      </c>
      <c r="G51" s="99">
        <v>1</v>
      </c>
      <c r="H51" s="99"/>
      <c r="I51" s="16"/>
      <c r="J51" s="59">
        <f t="shared" si="3"/>
        <v>0</v>
      </c>
      <c r="K51" s="18"/>
    </row>
    <row r="52" spans="1:11" ht="28.5" customHeight="1">
      <c r="A52" s="13">
        <v>22</v>
      </c>
      <c r="B52" s="15" t="s">
        <v>143</v>
      </c>
      <c r="C52" s="15" t="s">
        <v>153</v>
      </c>
      <c r="D52" s="98"/>
      <c r="E52" s="98"/>
      <c r="F52" s="14" t="s">
        <v>167</v>
      </c>
      <c r="G52" s="99">
        <v>1</v>
      </c>
      <c r="H52" s="99"/>
      <c r="I52" s="16"/>
      <c r="J52" s="59">
        <f t="shared" si="3"/>
        <v>0</v>
      </c>
      <c r="K52" s="18"/>
    </row>
    <row r="53" spans="1:11" ht="66.75" customHeight="1">
      <c r="A53" s="13">
        <v>23</v>
      </c>
      <c r="B53" s="15" t="s">
        <v>144</v>
      </c>
      <c r="C53" s="15" t="s">
        <v>154</v>
      </c>
      <c r="D53" s="98" t="s">
        <v>162</v>
      </c>
      <c r="E53" s="98"/>
      <c r="F53" s="14" t="s">
        <v>95</v>
      </c>
      <c r="G53" s="99">
        <v>4</v>
      </c>
      <c r="H53" s="99"/>
      <c r="I53" s="16"/>
      <c r="J53" s="59">
        <f t="shared" si="3"/>
        <v>0</v>
      </c>
      <c r="K53" s="18"/>
    </row>
    <row r="54" spans="1:11" ht="41.25" customHeight="1">
      <c r="A54" s="13">
        <v>24</v>
      </c>
      <c r="B54" s="15" t="s">
        <v>145</v>
      </c>
      <c r="C54" s="15" t="s">
        <v>155</v>
      </c>
      <c r="D54" s="98" t="s">
        <v>163</v>
      </c>
      <c r="E54" s="98"/>
      <c r="F54" s="14" t="s">
        <v>168</v>
      </c>
      <c r="G54" s="99">
        <v>1</v>
      </c>
      <c r="H54" s="99"/>
      <c r="I54" s="16"/>
      <c r="J54" s="59">
        <f t="shared" si="3"/>
        <v>0</v>
      </c>
      <c r="K54" s="18"/>
    </row>
    <row r="55" spans="1:11" ht="41.25" customHeight="1">
      <c r="A55" s="13">
        <v>25</v>
      </c>
      <c r="B55" s="15" t="s">
        <v>146</v>
      </c>
      <c r="C55" s="15" t="s">
        <v>156</v>
      </c>
      <c r="D55" s="98" t="s">
        <v>164</v>
      </c>
      <c r="E55" s="98"/>
      <c r="F55" s="14" t="s">
        <v>168</v>
      </c>
      <c r="G55" s="99">
        <v>1</v>
      </c>
      <c r="H55" s="99"/>
      <c r="I55" s="16"/>
      <c r="J55" s="59">
        <f t="shared" si="3"/>
        <v>0</v>
      </c>
      <c r="K55" s="18"/>
    </row>
    <row r="56" spans="1:11" ht="105" customHeight="1">
      <c r="A56" s="13">
        <v>26</v>
      </c>
      <c r="B56" s="15" t="s">
        <v>147</v>
      </c>
      <c r="C56" s="15" t="s">
        <v>157</v>
      </c>
      <c r="D56" s="98" t="s">
        <v>165</v>
      </c>
      <c r="E56" s="98"/>
      <c r="F56" s="14" t="s">
        <v>169</v>
      </c>
      <c r="G56" s="99">
        <v>6</v>
      </c>
      <c r="H56" s="99"/>
      <c r="I56" s="16"/>
      <c r="J56" s="59">
        <f t="shared" si="3"/>
        <v>0</v>
      </c>
      <c r="K56" s="18"/>
    </row>
    <row r="57" spans="1:11" ht="28.5" customHeight="1">
      <c r="A57" s="13">
        <v>27</v>
      </c>
      <c r="B57" s="15" t="s">
        <v>148</v>
      </c>
      <c r="C57" s="15" t="s">
        <v>158</v>
      </c>
      <c r="D57" s="98" t="s">
        <v>166</v>
      </c>
      <c r="E57" s="98"/>
      <c r="F57" s="14" t="s">
        <v>167</v>
      </c>
      <c r="G57" s="99">
        <v>21</v>
      </c>
      <c r="H57" s="99"/>
      <c r="I57" s="16"/>
      <c r="J57" s="59">
        <f t="shared" si="3"/>
        <v>0</v>
      </c>
      <c r="K57" s="18"/>
    </row>
    <row r="58" spans="1:11" ht="28.5" customHeight="1">
      <c r="A58" s="13">
        <v>28</v>
      </c>
      <c r="B58" s="15" t="s">
        <v>149</v>
      </c>
      <c r="C58" s="15" t="s">
        <v>159</v>
      </c>
      <c r="D58" s="98" t="s">
        <v>166</v>
      </c>
      <c r="E58" s="98"/>
      <c r="F58" s="14" t="s">
        <v>167</v>
      </c>
      <c r="G58" s="99">
        <v>29</v>
      </c>
      <c r="H58" s="99"/>
      <c r="I58" s="16"/>
      <c r="J58" s="59">
        <f t="shared" si="3"/>
        <v>0</v>
      </c>
      <c r="K58" s="18"/>
    </row>
    <row r="59" spans="1:11" ht="28.5" customHeight="1">
      <c r="A59" s="103" t="s">
        <v>68</v>
      </c>
      <c r="B59" s="104"/>
      <c r="C59" s="105"/>
      <c r="D59" s="105"/>
      <c r="E59" s="105"/>
      <c r="F59" s="105"/>
      <c r="G59" s="105"/>
      <c r="H59" s="105"/>
      <c r="I59" s="105"/>
      <c r="J59" s="60">
        <f>SUM(J49:J58)</f>
        <v>0</v>
      </c>
      <c r="K59" s="19"/>
    </row>
    <row r="60" spans="1:11" ht="17.25" customHeight="1">
      <c r="A60" s="100" t="s">
        <v>103</v>
      </c>
      <c r="B60" s="100"/>
      <c r="C60" s="100"/>
      <c r="D60" s="100"/>
      <c r="E60" s="100"/>
      <c r="F60" s="100"/>
      <c r="G60" s="100"/>
      <c r="H60" s="100"/>
      <c r="I60" s="100"/>
      <c r="J60" s="100"/>
      <c r="K60" s="100"/>
    </row>
    <row r="61" spans="1:11" ht="17.25" customHeight="1">
      <c r="A61" s="100"/>
      <c r="B61" s="100"/>
      <c r="C61" s="100"/>
      <c r="D61" s="100"/>
      <c r="E61" s="101"/>
      <c r="F61" s="101"/>
      <c r="G61" s="101"/>
      <c r="H61" s="102" t="s">
        <v>104</v>
      </c>
      <c r="I61" s="102"/>
      <c r="J61" s="102"/>
      <c r="K61" s="102"/>
    </row>
    <row r="62" spans="1:11" ht="39.75" customHeight="1">
      <c r="A62" s="88" t="s">
        <v>66</v>
      </c>
      <c r="B62" s="88"/>
      <c r="C62" s="88"/>
      <c r="D62" s="88"/>
      <c r="E62" s="88"/>
      <c r="F62" s="88"/>
      <c r="G62" s="88"/>
      <c r="H62" s="89"/>
      <c r="I62" s="89"/>
      <c r="J62" s="89"/>
      <c r="K62" s="89"/>
    </row>
    <row r="63" spans="1:11" ht="28.5" customHeight="1">
      <c r="A63" s="90" t="s">
        <v>16</v>
      </c>
      <c r="B63" s="90"/>
      <c r="C63" s="90"/>
      <c r="D63" s="90"/>
      <c r="E63" s="90" t="s">
        <v>17</v>
      </c>
      <c r="F63" s="90"/>
      <c r="G63" s="90"/>
      <c r="H63" s="91" t="s">
        <v>170</v>
      </c>
      <c r="I63" s="91"/>
      <c r="J63" s="91"/>
      <c r="K63" s="91"/>
    </row>
    <row r="64" spans="1:11" ht="18" customHeight="1">
      <c r="A64" s="92" t="s">
        <v>19</v>
      </c>
      <c r="B64" s="94" t="s">
        <v>69</v>
      </c>
      <c r="C64" s="94" t="s">
        <v>77</v>
      </c>
      <c r="D64" s="94" t="s">
        <v>86</v>
      </c>
      <c r="E64" s="94"/>
      <c r="F64" s="94" t="s">
        <v>94</v>
      </c>
      <c r="G64" s="94" t="s">
        <v>97</v>
      </c>
      <c r="H64" s="94"/>
      <c r="I64" s="94" t="s">
        <v>98</v>
      </c>
      <c r="J64" s="94"/>
      <c r="K64" s="96"/>
    </row>
    <row r="65" spans="1:11" ht="18" customHeight="1">
      <c r="A65" s="93"/>
      <c r="B65" s="95"/>
      <c r="C65" s="95"/>
      <c r="D65" s="95"/>
      <c r="E65" s="95"/>
      <c r="F65" s="95"/>
      <c r="G65" s="95"/>
      <c r="H65" s="95"/>
      <c r="I65" s="95" t="s">
        <v>99</v>
      </c>
      <c r="J65" s="97" t="s">
        <v>100</v>
      </c>
      <c r="K65" s="17" t="s">
        <v>102</v>
      </c>
    </row>
    <row r="66" spans="1:11" ht="28.5" customHeight="1">
      <c r="A66" s="93"/>
      <c r="B66" s="95"/>
      <c r="C66" s="95"/>
      <c r="D66" s="95"/>
      <c r="E66" s="95"/>
      <c r="F66" s="95"/>
      <c r="G66" s="95"/>
      <c r="H66" s="95"/>
      <c r="I66" s="95"/>
      <c r="J66" s="97"/>
      <c r="K66" s="17" t="s">
        <v>50</v>
      </c>
    </row>
    <row r="67" spans="1:11" ht="28.5" customHeight="1">
      <c r="A67" s="13">
        <v>29</v>
      </c>
      <c r="B67" s="15" t="s">
        <v>171</v>
      </c>
      <c r="C67" s="15" t="s">
        <v>180</v>
      </c>
      <c r="D67" s="98" t="s">
        <v>166</v>
      </c>
      <c r="E67" s="98"/>
      <c r="F67" s="14" t="s">
        <v>167</v>
      </c>
      <c r="G67" s="99">
        <v>12</v>
      </c>
      <c r="H67" s="99"/>
      <c r="I67" s="16"/>
      <c r="J67" s="59">
        <f>G67*I67</f>
        <v>0</v>
      </c>
      <c r="K67" s="18"/>
    </row>
    <row r="68" spans="1:11" ht="28.5" customHeight="1">
      <c r="A68" s="13">
        <v>30</v>
      </c>
      <c r="B68" s="15" t="s">
        <v>172</v>
      </c>
      <c r="C68" s="15" t="s">
        <v>181</v>
      </c>
      <c r="D68" s="98" t="s">
        <v>166</v>
      </c>
      <c r="E68" s="98"/>
      <c r="F68" s="14" t="s">
        <v>167</v>
      </c>
      <c r="G68" s="99">
        <v>9</v>
      </c>
      <c r="H68" s="99"/>
      <c r="I68" s="16"/>
      <c r="J68" s="59">
        <f t="shared" ref="J68:J75" si="4">G68*I68</f>
        <v>0</v>
      </c>
      <c r="K68" s="18"/>
    </row>
    <row r="69" spans="1:11" ht="28.5" customHeight="1">
      <c r="A69" s="13">
        <v>31</v>
      </c>
      <c r="B69" s="15" t="s">
        <v>173</v>
      </c>
      <c r="C69" s="15" t="s">
        <v>182</v>
      </c>
      <c r="D69" s="98" t="s">
        <v>189</v>
      </c>
      <c r="E69" s="98"/>
      <c r="F69" s="14" t="s">
        <v>167</v>
      </c>
      <c r="G69" s="99">
        <v>9</v>
      </c>
      <c r="H69" s="99"/>
      <c r="I69" s="16"/>
      <c r="J69" s="59">
        <f t="shared" si="4"/>
        <v>0</v>
      </c>
      <c r="K69" s="18"/>
    </row>
    <row r="70" spans="1:11" ht="41.25" customHeight="1">
      <c r="A70" s="13">
        <v>32</v>
      </c>
      <c r="B70" s="15" t="s">
        <v>174</v>
      </c>
      <c r="C70" s="15" t="s">
        <v>183</v>
      </c>
      <c r="D70" s="98" t="s">
        <v>190</v>
      </c>
      <c r="E70" s="98"/>
      <c r="F70" s="14" t="s">
        <v>169</v>
      </c>
      <c r="G70" s="99">
        <v>7</v>
      </c>
      <c r="H70" s="99"/>
      <c r="I70" s="16"/>
      <c r="J70" s="59">
        <f t="shared" si="4"/>
        <v>0</v>
      </c>
      <c r="K70" s="18"/>
    </row>
    <row r="71" spans="1:11" ht="41.25" customHeight="1">
      <c r="A71" s="13">
        <v>33</v>
      </c>
      <c r="B71" s="15" t="s">
        <v>175</v>
      </c>
      <c r="C71" s="15" t="s">
        <v>184</v>
      </c>
      <c r="D71" s="98" t="s">
        <v>191</v>
      </c>
      <c r="E71" s="98"/>
      <c r="F71" s="14" t="s">
        <v>196</v>
      </c>
      <c r="G71" s="99">
        <v>28</v>
      </c>
      <c r="H71" s="99"/>
      <c r="I71" s="16"/>
      <c r="J71" s="59">
        <f t="shared" si="4"/>
        <v>0</v>
      </c>
      <c r="K71" s="18"/>
    </row>
    <row r="72" spans="1:11" ht="41.25" customHeight="1">
      <c r="A72" s="13">
        <v>34</v>
      </c>
      <c r="B72" s="15" t="s">
        <v>176</v>
      </c>
      <c r="C72" s="15" t="s">
        <v>185</v>
      </c>
      <c r="D72" s="98" t="s">
        <v>192</v>
      </c>
      <c r="E72" s="98"/>
      <c r="F72" s="14" t="s">
        <v>96</v>
      </c>
      <c r="G72" s="99">
        <v>359.5</v>
      </c>
      <c r="H72" s="99"/>
      <c r="I72" s="16"/>
      <c r="J72" s="59">
        <f t="shared" si="4"/>
        <v>0</v>
      </c>
      <c r="K72" s="18"/>
    </row>
    <row r="73" spans="1:11" ht="92.25" customHeight="1">
      <c r="A73" s="13">
        <v>35</v>
      </c>
      <c r="B73" s="15" t="s">
        <v>177</v>
      </c>
      <c r="C73" s="15" t="s">
        <v>186</v>
      </c>
      <c r="D73" s="98" t="s">
        <v>193</v>
      </c>
      <c r="E73" s="98"/>
      <c r="F73" s="14" t="s">
        <v>96</v>
      </c>
      <c r="G73" s="99">
        <v>875.1</v>
      </c>
      <c r="H73" s="99"/>
      <c r="I73" s="16"/>
      <c r="J73" s="59">
        <f t="shared" si="4"/>
        <v>0</v>
      </c>
      <c r="K73" s="18"/>
    </row>
    <row r="74" spans="1:11" ht="92.25" customHeight="1">
      <c r="A74" s="13">
        <v>36</v>
      </c>
      <c r="B74" s="15" t="s">
        <v>178</v>
      </c>
      <c r="C74" s="15" t="s">
        <v>187</v>
      </c>
      <c r="D74" s="98" t="s">
        <v>194</v>
      </c>
      <c r="E74" s="98"/>
      <c r="F74" s="14" t="s">
        <v>96</v>
      </c>
      <c r="G74" s="99">
        <v>563.22</v>
      </c>
      <c r="H74" s="99"/>
      <c r="I74" s="16"/>
      <c r="J74" s="59">
        <f t="shared" si="4"/>
        <v>0</v>
      </c>
      <c r="K74" s="18"/>
    </row>
    <row r="75" spans="1:11" ht="92.25" customHeight="1">
      <c r="A75" s="13">
        <v>37</v>
      </c>
      <c r="B75" s="15" t="s">
        <v>179</v>
      </c>
      <c r="C75" s="15" t="s">
        <v>188</v>
      </c>
      <c r="D75" s="98" t="s">
        <v>195</v>
      </c>
      <c r="E75" s="98"/>
      <c r="F75" s="14" t="s">
        <v>96</v>
      </c>
      <c r="G75" s="99">
        <v>16</v>
      </c>
      <c r="H75" s="99"/>
      <c r="I75" s="16"/>
      <c r="J75" s="59">
        <f t="shared" si="4"/>
        <v>0</v>
      </c>
      <c r="K75" s="18"/>
    </row>
    <row r="76" spans="1:11" ht="28.5" customHeight="1">
      <c r="A76" s="103" t="s">
        <v>68</v>
      </c>
      <c r="B76" s="104"/>
      <c r="C76" s="105"/>
      <c r="D76" s="105"/>
      <c r="E76" s="105"/>
      <c r="F76" s="105"/>
      <c r="G76" s="105"/>
      <c r="H76" s="105"/>
      <c r="I76" s="105"/>
      <c r="J76" s="60">
        <f>SUM(J67:J75)</f>
        <v>0</v>
      </c>
      <c r="K76" s="19"/>
    </row>
    <row r="77" spans="1:11" ht="17.25" customHeight="1">
      <c r="A77" s="100" t="s">
        <v>103</v>
      </c>
      <c r="B77" s="100"/>
      <c r="C77" s="100"/>
      <c r="D77" s="100"/>
      <c r="E77" s="100"/>
      <c r="F77" s="100"/>
      <c r="G77" s="100"/>
      <c r="H77" s="100"/>
      <c r="I77" s="100"/>
      <c r="J77" s="100"/>
      <c r="K77" s="100"/>
    </row>
    <row r="78" spans="1:11" ht="17.25" customHeight="1">
      <c r="A78" s="100"/>
      <c r="B78" s="100"/>
      <c r="C78" s="100"/>
      <c r="D78" s="100"/>
      <c r="E78" s="101"/>
      <c r="F78" s="101"/>
      <c r="G78" s="101"/>
      <c r="H78" s="102" t="s">
        <v>104</v>
      </c>
      <c r="I78" s="102"/>
      <c r="J78" s="102"/>
      <c r="K78" s="102"/>
    </row>
    <row r="79" spans="1:11" ht="39.75" customHeight="1">
      <c r="A79" s="88" t="s">
        <v>66</v>
      </c>
      <c r="B79" s="88"/>
      <c r="C79" s="88"/>
      <c r="D79" s="88"/>
      <c r="E79" s="88"/>
      <c r="F79" s="88"/>
      <c r="G79" s="88"/>
      <c r="H79" s="89"/>
      <c r="I79" s="89"/>
      <c r="J79" s="89"/>
      <c r="K79" s="89"/>
    </row>
    <row r="80" spans="1:11" ht="28.5" customHeight="1">
      <c r="A80" s="90" t="s">
        <v>16</v>
      </c>
      <c r="B80" s="90"/>
      <c r="C80" s="90"/>
      <c r="D80" s="90"/>
      <c r="E80" s="90" t="s">
        <v>17</v>
      </c>
      <c r="F80" s="90"/>
      <c r="G80" s="90"/>
      <c r="H80" s="91" t="s">
        <v>197</v>
      </c>
      <c r="I80" s="91"/>
      <c r="J80" s="91"/>
      <c r="K80" s="91"/>
    </row>
    <row r="81" spans="1:11" ht="18" customHeight="1">
      <c r="A81" s="92" t="s">
        <v>19</v>
      </c>
      <c r="B81" s="94" t="s">
        <v>69</v>
      </c>
      <c r="C81" s="94" t="s">
        <v>77</v>
      </c>
      <c r="D81" s="94" t="s">
        <v>86</v>
      </c>
      <c r="E81" s="94"/>
      <c r="F81" s="94" t="s">
        <v>94</v>
      </c>
      <c r="G81" s="94" t="s">
        <v>97</v>
      </c>
      <c r="H81" s="94"/>
      <c r="I81" s="94" t="s">
        <v>98</v>
      </c>
      <c r="J81" s="94"/>
      <c r="K81" s="96"/>
    </row>
    <row r="82" spans="1:11" ht="18" customHeight="1">
      <c r="A82" s="93"/>
      <c r="B82" s="95"/>
      <c r="C82" s="95"/>
      <c r="D82" s="95"/>
      <c r="E82" s="95"/>
      <c r="F82" s="95"/>
      <c r="G82" s="95"/>
      <c r="H82" s="95"/>
      <c r="I82" s="95" t="s">
        <v>99</v>
      </c>
      <c r="J82" s="97" t="s">
        <v>100</v>
      </c>
      <c r="K82" s="17" t="s">
        <v>102</v>
      </c>
    </row>
    <row r="83" spans="1:11" ht="28.5" customHeight="1">
      <c r="A83" s="93"/>
      <c r="B83" s="95"/>
      <c r="C83" s="95"/>
      <c r="D83" s="95"/>
      <c r="E83" s="95"/>
      <c r="F83" s="95"/>
      <c r="G83" s="95"/>
      <c r="H83" s="95"/>
      <c r="I83" s="95"/>
      <c r="J83" s="97"/>
      <c r="K83" s="17" t="s">
        <v>50</v>
      </c>
    </row>
    <row r="84" spans="1:11" ht="92.25" customHeight="1">
      <c r="A84" s="13">
        <v>38</v>
      </c>
      <c r="B84" s="15" t="s">
        <v>198</v>
      </c>
      <c r="C84" s="15" t="s">
        <v>205</v>
      </c>
      <c r="D84" s="98" t="s">
        <v>212</v>
      </c>
      <c r="E84" s="98"/>
      <c r="F84" s="14" t="s">
        <v>96</v>
      </c>
      <c r="G84" s="99">
        <v>20</v>
      </c>
      <c r="H84" s="99"/>
      <c r="I84" s="16"/>
      <c r="J84" s="59">
        <f>G84*I84</f>
        <v>0</v>
      </c>
      <c r="K84" s="18"/>
    </row>
    <row r="85" spans="1:11" ht="92.25" customHeight="1">
      <c r="A85" s="13">
        <v>39</v>
      </c>
      <c r="B85" s="15" t="s">
        <v>199</v>
      </c>
      <c r="C85" s="15" t="s">
        <v>206</v>
      </c>
      <c r="D85" s="98" t="s">
        <v>213</v>
      </c>
      <c r="E85" s="98"/>
      <c r="F85" s="14" t="s">
        <v>96</v>
      </c>
      <c r="G85" s="99">
        <v>5</v>
      </c>
      <c r="H85" s="99"/>
      <c r="I85" s="16"/>
      <c r="J85" s="59">
        <f t="shared" ref="J85:J90" si="5">G85*I85</f>
        <v>0</v>
      </c>
      <c r="K85" s="18"/>
    </row>
    <row r="86" spans="1:11" ht="54" customHeight="1">
      <c r="A86" s="13">
        <v>40</v>
      </c>
      <c r="B86" s="15" t="s">
        <v>200</v>
      </c>
      <c r="C86" s="15" t="s">
        <v>207</v>
      </c>
      <c r="D86" s="98" t="s">
        <v>214</v>
      </c>
      <c r="E86" s="98"/>
      <c r="F86" s="14" t="s">
        <v>168</v>
      </c>
      <c r="G86" s="99">
        <v>1</v>
      </c>
      <c r="H86" s="99"/>
      <c r="I86" s="16"/>
      <c r="J86" s="59">
        <f t="shared" si="5"/>
        <v>0</v>
      </c>
      <c r="K86" s="18"/>
    </row>
    <row r="87" spans="1:11" ht="54" customHeight="1">
      <c r="A87" s="13">
        <v>41</v>
      </c>
      <c r="B87" s="15" t="s">
        <v>201</v>
      </c>
      <c r="C87" s="15" t="s">
        <v>208</v>
      </c>
      <c r="D87" s="98" t="s">
        <v>215</v>
      </c>
      <c r="E87" s="98"/>
      <c r="F87" s="14" t="s">
        <v>95</v>
      </c>
      <c r="G87" s="99">
        <v>14.52</v>
      </c>
      <c r="H87" s="99"/>
      <c r="I87" s="16"/>
      <c r="J87" s="59">
        <f t="shared" si="5"/>
        <v>0</v>
      </c>
      <c r="K87" s="18"/>
    </row>
    <row r="88" spans="1:11" ht="105" customHeight="1">
      <c r="A88" s="13">
        <v>42</v>
      </c>
      <c r="B88" s="15" t="s">
        <v>202</v>
      </c>
      <c r="C88" s="15" t="s">
        <v>209</v>
      </c>
      <c r="D88" s="98" t="s">
        <v>216</v>
      </c>
      <c r="E88" s="98"/>
      <c r="F88" s="14" t="s">
        <v>96</v>
      </c>
      <c r="G88" s="99">
        <v>32.799999999999997</v>
      </c>
      <c r="H88" s="99"/>
      <c r="I88" s="16"/>
      <c r="J88" s="59">
        <f t="shared" si="5"/>
        <v>0</v>
      </c>
      <c r="K88" s="18"/>
    </row>
    <row r="89" spans="1:11" ht="66.75" customHeight="1">
      <c r="A89" s="13">
        <v>43</v>
      </c>
      <c r="B89" s="15" t="s">
        <v>203</v>
      </c>
      <c r="C89" s="15" t="s">
        <v>210</v>
      </c>
      <c r="D89" s="98" t="s">
        <v>217</v>
      </c>
      <c r="E89" s="98"/>
      <c r="F89" s="14" t="s">
        <v>96</v>
      </c>
      <c r="G89" s="99">
        <v>20</v>
      </c>
      <c r="H89" s="99"/>
      <c r="I89" s="16"/>
      <c r="J89" s="59">
        <f t="shared" si="5"/>
        <v>0</v>
      </c>
      <c r="K89" s="18"/>
    </row>
    <row r="90" spans="1:11" ht="79.5" customHeight="1">
      <c r="A90" s="13">
        <v>44</v>
      </c>
      <c r="B90" s="15" t="s">
        <v>204</v>
      </c>
      <c r="C90" s="15" t="s">
        <v>211</v>
      </c>
      <c r="D90" s="98" t="s">
        <v>218</v>
      </c>
      <c r="E90" s="98"/>
      <c r="F90" s="14" t="s">
        <v>219</v>
      </c>
      <c r="G90" s="99">
        <v>1</v>
      </c>
      <c r="H90" s="99"/>
      <c r="I90" s="16"/>
      <c r="J90" s="59">
        <f t="shared" si="5"/>
        <v>0</v>
      </c>
      <c r="K90" s="18"/>
    </row>
    <row r="91" spans="1:11" ht="28.5" customHeight="1">
      <c r="A91" s="103" t="s">
        <v>68</v>
      </c>
      <c r="B91" s="104"/>
      <c r="C91" s="105"/>
      <c r="D91" s="105"/>
      <c r="E91" s="105"/>
      <c r="F91" s="105"/>
      <c r="G91" s="105"/>
      <c r="H91" s="105"/>
      <c r="I91" s="105"/>
      <c r="J91" s="60">
        <f>SUM(J84:J90)</f>
        <v>0</v>
      </c>
      <c r="K91" s="19"/>
    </row>
    <row r="92" spans="1:11" ht="17.25" customHeight="1">
      <c r="A92" s="100" t="s">
        <v>103</v>
      </c>
      <c r="B92" s="100"/>
      <c r="C92" s="100"/>
      <c r="D92" s="100"/>
      <c r="E92" s="100"/>
      <c r="F92" s="100"/>
      <c r="G92" s="100"/>
      <c r="H92" s="100"/>
      <c r="I92" s="100"/>
      <c r="J92" s="100"/>
      <c r="K92" s="100"/>
    </row>
    <row r="93" spans="1:11" ht="17.25" customHeight="1">
      <c r="A93" s="100"/>
      <c r="B93" s="100"/>
      <c r="C93" s="100"/>
      <c r="D93" s="100"/>
      <c r="E93" s="101"/>
      <c r="F93" s="101"/>
      <c r="G93" s="101"/>
      <c r="H93" s="102" t="s">
        <v>104</v>
      </c>
      <c r="I93" s="102"/>
      <c r="J93" s="102"/>
      <c r="K93" s="102"/>
    </row>
    <row r="94" spans="1:11" ht="39.75" customHeight="1">
      <c r="A94" s="88" t="s">
        <v>66</v>
      </c>
      <c r="B94" s="88"/>
      <c r="C94" s="88"/>
      <c r="D94" s="88"/>
      <c r="E94" s="88"/>
      <c r="F94" s="88"/>
      <c r="G94" s="88"/>
      <c r="H94" s="89"/>
      <c r="I94" s="89"/>
      <c r="J94" s="89"/>
      <c r="K94" s="89"/>
    </row>
    <row r="95" spans="1:11" ht="28.5" customHeight="1">
      <c r="A95" s="90" t="s">
        <v>16</v>
      </c>
      <c r="B95" s="90"/>
      <c r="C95" s="90"/>
      <c r="D95" s="90"/>
      <c r="E95" s="90" t="s">
        <v>17</v>
      </c>
      <c r="F95" s="90"/>
      <c r="G95" s="90"/>
      <c r="H95" s="91" t="s">
        <v>220</v>
      </c>
      <c r="I95" s="91"/>
      <c r="J95" s="91"/>
      <c r="K95" s="91"/>
    </row>
    <row r="96" spans="1:11" ht="18" customHeight="1">
      <c r="A96" s="92" t="s">
        <v>19</v>
      </c>
      <c r="B96" s="94" t="s">
        <v>69</v>
      </c>
      <c r="C96" s="94" t="s">
        <v>77</v>
      </c>
      <c r="D96" s="94" t="s">
        <v>86</v>
      </c>
      <c r="E96" s="94"/>
      <c r="F96" s="94" t="s">
        <v>94</v>
      </c>
      <c r="G96" s="94" t="s">
        <v>97</v>
      </c>
      <c r="H96" s="94"/>
      <c r="I96" s="94" t="s">
        <v>98</v>
      </c>
      <c r="J96" s="94"/>
      <c r="K96" s="96"/>
    </row>
    <row r="97" spans="1:11" ht="18" customHeight="1">
      <c r="A97" s="93"/>
      <c r="B97" s="95"/>
      <c r="C97" s="95"/>
      <c r="D97" s="95"/>
      <c r="E97" s="95"/>
      <c r="F97" s="95"/>
      <c r="G97" s="95"/>
      <c r="H97" s="95"/>
      <c r="I97" s="95" t="s">
        <v>99</v>
      </c>
      <c r="J97" s="97" t="s">
        <v>100</v>
      </c>
      <c r="K97" s="17" t="s">
        <v>102</v>
      </c>
    </row>
    <row r="98" spans="1:11" ht="28.5" customHeight="1">
      <c r="A98" s="93"/>
      <c r="B98" s="95"/>
      <c r="C98" s="95"/>
      <c r="D98" s="95"/>
      <c r="E98" s="95"/>
      <c r="F98" s="95"/>
      <c r="G98" s="95"/>
      <c r="H98" s="95"/>
      <c r="I98" s="95"/>
      <c r="J98" s="97"/>
      <c r="K98" s="17" t="s">
        <v>50</v>
      </c>
    </row>
    <row r="99" spans="1:11" ht="18" customHeight="1">
      <c r="A99" s="13"/>
      <c r="B99" s="15"/>
      <c r="C99" s="15" t="s">
        <v>222</v>
      </c>
      <c r="D99" s="98"/>
      <c r="E99" s="98"/>
      <c r="F99" s="15"/>
      <c r="G99" s="99"/>
      <c r="H99" s="99"/>
      <c r="I99" s="16"/>
      <c r="J99" s="59"/>
      <c r="K99" s="18"/>
    </row>
    <row r="100" spans="1:11" ht="18" customHeight="1">
      <c r="A100" s="13"/>
      <c r="B100" s="15"/>
      <c r="C100" s="15"/>
      <c r="D100" s="98"/>
      <c r="E100" s="98"/>
      <c r="F100" s="14"/>
      <c r="G100" s="99"/>
      <c r="H100" s="99"/>
      <c r="I100" s="16"/>
      <c r="J100" s="59"/>
      <c r="K100" s="18"/>
    </row>
    <row r="101" spans="1:11" ht="18" customHeight="1">
      <c r="A101" s="13"/>
      <c r="B101" s="15"/>
      <c r="C101" s="15"/>
      <c r="D101" s="98"/>
      <c r="E101" s="98"/>
      <c r="F101" s="14"/>
      <c r="G101" s="99"/>
      <c r="H101" s="99"/>
      <c r="I101" s="16"/>
      <c r="J101" s="59"/>
      <c r="K101" s="18"/>
    </row>
    <row r="102" spans="1:11" ht="18" customHeight="1">
      <c r="A102" s="13"/>
      <c r="B102" s="15"/>
      <c r="C102" s="15"/>
      <c r="D102" s="98"/>
      <c r="E102" s="98"/>
      <c r="F102" s="14"/>
      <c r="G102" s="99"/>
      <c r="H102" s="99"/>
      <c r="I102" s="16"/>
      <c r="J102" s="59"/>
      <c r="K102" s="18"/>
    </row>
    <row r="103" spans="1:11" ht="18" customHeight="1">
      <c r="A103" s="13"/>
      <c r="B103" s="15"/>
      <c r="C103" s="15"/>
      <c r="D103" s="98"/>
      <c r="E103" s="98"/>
      <c r="F103" s="14"/>
      <c r="G103" s="99"/>
      <c r="H103" s="99"/>
      <c r="I103" s="16"/>
      <c r="J103" s="59"/>
      <c r="K103" s="18"/>
    </row>
    <row r="104" spans="1:11" ht="18" customHeight="1">
      <c r="A104" s="13"/>
      <c r="B104" s="15"/>
      <c r="C104" s="15"/>
      <c r="D104" s="98"/>
      <c r="E104" s="98"/>
      <c r="F104" s="14"/>
      <c r="G104" s="99"/>
      <c r="H104" s="99"/>
      <c r="I104" s="16"/>
      <c r="J104" s="59"/>
      <c r="K104" s="18"/>
    </row>
    <row r="105" spans="1:11" ht="18" customHeight="1">
      <c r="A105" s="13"/>
      <c r="B105" s="15"/>
      <c r="C105" s="15"/>
      <c r="D105" s="98"/>
      <c r="E105" s="98"/>
      <c r="F105" s="14"/>
      <c r="G105" s="99"/>
      <c r="H105" s="99"/>
      <c r="I105" s="16"/>
      <c r="J105" s="59"/>
      <c r="K105" s="18"/>
    </row>
    <row r="106" spans="1:11" ht="18" customHeight="1">
      <c r="A106" s="13"/>
      <c r="B106" s="15"/>
      <c r="C106" s="15"/>
      <c r="D106" s="98"/>
      <c r="E106" s="98"/>
      <c r="F106" s="14"/>
      <c r="G106" s="99"/>
      <c r="H106" s="99"/>
      <c r="I106" s="16"/>
      <c r="J106" s="59"/>
      <c r="K106" s="18"/>
    </row>
    <row r="107" spans="1:11" ht="18" customHeight="1">
      <c r="A107" s="13"/>
      <c r="B107" s="15"/>
      <c r="C107" s="15"/>
      <c r="D107" s="98"/>
      <c r="E107" s="98"/>
      <c r="F107" s="14"/>
      <c r="G107" s="99"/>
      <c r="H107" s="99"/>
      <c r="I107" s="16"/>
      <c r="J107" s="59"/>
      <c r="K107" s="18"/>
    </row>
    <row r="108" spans="1:11" ht="18" customHeight="1">
      <c r="A108" s="13"/>
      <c r="B108" s="15"/>
      <c r="C108" s="15"/>
      <c r="D108" s="98"/>
      <c r="E108" s="98"/>
      <c r="F108" s="14"/>
      <c r="G108" s="99"/>
      <c r="H108" s="99"/>
      <c r="I108" s="16"/>
      <c r="J108" s="59"/>
      <c r="K108" s="18"/>
    </row>
    <row r="109" spans="1:11" ht="18" customHeight="1">
      <c r="A109" s="13"/>
      <c r="B109" s="15"/>
      <c r="C109" s="15"/>
      <c r="D109" s="98"/>
      <c r="E109" s="98"/>
      <c r="F109" s="14"/>
      <c r="G109" s="99"/>
      <c r="H109" s="99"/>
      <c r="I109" s="16"/>
      <c r="J109" s="59"/>
      <c r="K109" s="18"/>
    </row>
    <row r="110" spans="1:11" ht="18" customHeight="1">
      <c r="A110" s="13"/>
      <c r="B110" s="15"/>
      <c r="C110" s="15"/>
      <c r="D110" s="98"/>
      <c r="E110" s="98"/>
      <c r="F110" s="14"/>
      <c r="G110" s="99"/>
      <c r="H110" s="99"/>
      <c r="I110" s="16"/>
      <c r="J110" s="59"/>
      <c r="K110" s="18"/>
    </row>
    <row r="111" spans="1:11" ht="18" customHeight="1">
      <c r="A111" s="13"/>
      <c r="B111" s="15"/>
      <c r="C111" s="15"/>
      <c r="D111" s="98"/>
      <c r="E111" s="98"/>
      <c r="F111" s="14"/>
      <c r="G111" s="99"/>
      <c r="H111" s="99"/>
      <c r="I111" s="16"/>
      <c r="J111" s="59"/>
      <c r="K111" s="18"/>
    </row>
    <row r="112" spans="1:11" ht="18" customHeight="1">
      <c r="A112" s="13"/>
      <c r="B112" s="15"/>
      <c r="C112" s="15"/>
      <c r="D112" s="98"/>
      <c r="E112" s="98"/>
      <c r="F112" s="14"/>
      <c r="G112" s="99"/>
      <c r="H112" s="99"/>
      <c r="I112" s="16"/>
      <c r="J112" s="59"/>
      <c r="K112" s="18"/>
    </row>
    <row r="113" spans="1:11" ht="18" customHeight="1">
      <c r="A113" s="13"/>
      <c r="B113" s="15"/>
      <c r="C113" s="15"/>
      <c r="D113" s="98"/>
      <c r="E113" s="98"/>
      <c r="F113" s="14"/>
      <c r="G113" s="99"/>
      <c r="H113" s="99"/>
      <c r="I113" s="16"/>
      <c r="J113" s="59"/>
      <c r="K113" s="18"/>
    </row>
    <row r="114" spans="1:11" ht="18" customHeight="1">
      <c r="A114" s="13"/>
      <c r="B114" s="15"/>
      <c r="C114" s="15"/>
      <c r="D114" s="98"/>
      <c r="E114" s="98"/>
      <c r="F114" s="14"/>
      <c r="G114" s="99"/>
      <c r="H114" s="99"/>
      <c r="I114" s="16"/>
      <c r="J114" s="59"/>
      <c r="K114" s="18"/>
    </row>
    <row r="115" spans="1:11" ht="18" customHeight="1">
      <c r="A115" s="13"/>
      <c r="B115" s="15"/>
      <c r="C115" s="15"/>
      <c r="D115" s="98"/>
      <c r="E115" s="98"/>
      <c r="F115" s="14"/>
      <c r="G115" s="99"/>
      <c r="H115" s="99"/>
      <c r="I115" s="16"/>
      <c r="J115" s="59"/>
      <c r="K115" s="18"/>
    </row>
    <row r="116" spans="1:11" ht="18" customHeight="1">
      <c r="A116" s="13"/>
      <c r="B116" s="15"/>
      <c r="C116" s="15"/>
      <c r="D116" s="98"/>
      <c r="E116" s="98"/>
      <c r="F116" s="14"/>
      <c r="G116" s="99"/>
      <c r="H116" s="99"/>
      <c r="I116" s="16"/>
      <c r="J116" s="59"/>
      <c r="K116" s="18"/>
    </row>
    <row r="117" spans="1:11" ht="18" customHeight="1">
      <c r="A117" s="13"/>
      <c r="B117" s="15"/>
      <c r="C117" s="15"/>
      <c r="D117" s="98"/>
      <c r="E117" s="98"/>
      <c r="F117" s="14"/>
      <c r="G117" s="99"/>
      <c r="H117" s="99"/>
      <c r="I117" s="16"/>
      <c r="J117" s="59"/>
      <c r="K117" s="18"/>
    </row>
    <row r="118" spans="1:11" ht="18" customHeight="1">
      <c r="A118" s="13"/>
      <c r="B118" s="15"/>
      <c r="C118" s="15"/>
      <c r="D118" s="98"/>
      <c r="E118" s="98"/>
      <c r="F118" s="14"/>
      <c r="G118" s="99"/>
      <c r="H118" s="99"/>
      <c r="I118" s="16"/>
      <c r="J118" s="59"/>
      <c r="K118" s="18"/>
    </row>
    <row r="119" spans="1:11" ht="18" customHeight="1">
      <c r="A119" s="13"/>
      <c r="B119" s="15"/>
      <c r="C119" s="15"/>
      <c r="D119" s="98"/>
      <c r="E119" s="98"/>
      <c r="F119" s="14"/>
      <c r="G119" s="99"/>
      <c r="H119" s="99"/>
      <c r="I119" s="16"/>
      <c r="J119" s="59"/>
      <c r="K119" s="18"/>
    </row>
    <row r="120" spans="1:11" ht="18" customHeight="1">
      <c r="A120" s="13"/>
      <c r="B120" s="15"/>
      <c r="C120" s="15"/>
      <c r="D120" s="98"/>
      <c r="E120" s="98"/>
      <c r="F120" s="14"/>
      <c r="G120" s="99"/>
      <c r="H120" s="99"/>
      <c r="I120" s="16"/>
      <c r="J120" s="59"/>
      <c r="K120" s="18"/>
    </row>
    <row r="121" spans="1:11" ht="18" customHeight="1">
      <c r="A121" s="13"/>
      <c r="B121" s="15"/>
      <c r="C121" s="15"/>
      <c r="D121" s="98"/>
      <c r="E121" s="98"/>
      <c r="F121" s="14"/>
      <c r="G121" s="99"/>
      <c r="H121" s="99"/>
      <c r="I121" s="16"/>
      <c r="J121" s="59"/>
      <c r="K121" s="18"/>
    </row>
    <row r="122" spans="1:11" ht="18" customHeight="1">
      <c r="A122" s="13"/>
      <c r="B122" s="15"/>
      <c r="C122" s="15"/>
      <c r="D122" s="98"/>
      <c r="E122" s="98"/>
      <c r="F122" s="14"/>
      <c r="G122" s="99"/>
      <c r="H122" s="99"/>
      <c r="I122" s="16"/>
      <c r="J122" s="59"/>
      <c r="K122" s="18"/>
    </row>
    <row r="123" spans="1:11" ht="18" customHeight="1">
      <c r="A123" s="13"/>
      <c r="B123" s="15"/>
      <c r="C123" s="15"/>
      <c r="D123" s="98"/>
      <c r="E123" s="98"/>
      <c r="F123" s="14"/>
      <c r="G123" s="99"/>
      <c r="H123" s="99"/>
      <c r="I123" s="16"/>
      <c r="J123" s="59"/>
      <c r="K123" s="18"/>
    </row>
    <row r="124" spans="1:11" ht="18" customHeight="1">
      <c r="A124" s="13"/>
      <c r="B124" s="15"/>
      <c r="C124" s="15"/>
      <c r="D124" s="98"/>
      <c r="E124" s="98"/>
      <c r="F124" s="14"/>
      <c r="G124" s="99"/>
      <c r="H124" s="99"/>
      <c r="I124" s="16"/>
      <c r="J124" s="59"/>
      <c r="K124" s="18"/>
    </row>
    <row r="125" spans="1:11" ht="18" customHeight="1">
      <c r="A125" s="13"/>
      <c r="B125" s="15"/>
      <c r="C125" s="15"/>
      <c r="D125" s="98"/>
      <c r="E125" s="98"/>
      <c r="F125" s="14"/>
      <c r="G125" s="99"/>
      <c r="H125" s="99"/>
      <c r="I125" s="16"/>
      <c r="J125" s="59"/>
      <c r="K125" s="18"/>
    </row>
    <row r="126" spans="1:11" ht="18" customHeight="1">
      <c r="A126" s="13"/>
      <c r="B126" s="15"/>
      <c r="C126" s="15"/>
      <c r="D126" s="98"/>
      <c r="E126" s="98"/>
      <c r="F126" s="14"/>
      <c r="G126" s="99"/>
      <c r="H126" s="99"/>
      <c r="I126" s="16"/>
      <c r="J126" s="59"/>
      <c r="K126" s="18"/>
    </row>
    <row r="127" spans="1:11" ht="18" customHeight="1">
      <c r="A127" s="93" t="s">
        <v>68</v>
      </c>
      <c r="B127" s="106"/>
      <c r="C127" s="95"/>
      <c r="D127" s="95"/>
      <c r="E127" s="95"/>
      <c r="F127" s="95"/>
      <c r="G127" s="95"/>
      <c r="H127" s="95"/>
      <c r="I127" s="95"/>
      <c r="J127" s="59">
        <f>SUM(J99:J126)</f>
        <v>0</v>
      </c>
      <c r="K127" s="18"/>
    </row>
    <row r="128" spans="1:11" ht="28.5" customHeight="1">
      <c r="A128" s="103" t="s">
        <v>221</v>
      </c>
      <c r="B128" s="104"/>
      <c r="C128" s="105"/>
      <c r="D128" s="105"/>
      <c r="E128" s="105"/>
      <c r="F128" s="105"/>
      <c r="G128" s="105"/>
      <c r="H128" s="105"/>
      <c r="I128" s="105"/>
      <c r="J128" s="60">
        <f>J14+J30+J41+J59+J76+J91+J127</f>
        <v>0</v>
      </c>
      <c r="K128" s="19"/>
    </row>
    <row r="129" spans="1:11" ht="17.25" customHeight="1">
      <c r="A129" s="100" t="s">
        <v>103</v>
      </c>
      <c r="B129" s="100"/>
      <c r="C129" s="100"/>
      <c r="D129" s="100"/>
      <c r="E129" s="100"/>
      <c r="F129" s="100"/>
      <c r="G129" s="100"/>
      <c r="H129" s="100"/>
      <c r="I129" s="100"/>
      <c r="J129" s="100"/>
      <c r="K129" s="100"/>
    </row>
    <row r="130" spans="1:11" ht="17.25" customHeight="1">
      <c r="A130" s="100"/>
      <c r="B130" s="100"/>
      <c r="C130" s="100"/>
      <c r="D130" s="100"/>
      <c r="E130" s="101"/>
      <c r="F130" s="101"/>
      <c r="G130" s="101"/>
      <c r="H130" s="102" t="s">
        <v>104</v>
      </c>
      <c r="I130" s="102"/>
      <c r="J130" s="102"/>
      <c r="K130" s="102"/>
    </row>
  </sheetData>
  <mergeCells count="273">
    <mergeCell ref="A130:D130"/>
    <mergeCell ref="E130:G130"/>
    <mergeCell ref="H130:K130"/>
    <mergeCell ref="D126:E126"/>
    <mergeCell ref="G126:H126"/>
    <mergeCell ref="A127:I127"/>
    <mergeCell ref="A128:I128"/>
    <mergeCell ref="A129:K129"/>
    <mergeCell ref="D123:E123"/>
    <mergeCell ref="G123:H123"/>
    <mergeCell ref="D124:E124"/>
    <mergeCell ref="G124:H124"/>
    <mergeCell ref="D125:E125"/>
    <mergeCell ref="G125:H125"/>
    <mergeCell ref="D120:E120"/>
    <mergeCell ref="G120:H120"/>
    <mergeCell ref="D121:E121"/>
    <mergeCell ref="G121:H121"/>
    <mergeCell ref="D122:E122"/>
    <mergeCell ref="G122:H122"/>
    <mergeCell ref="D117:E117"/>
    <mergeCell ref="G117:H117"/>
    <mergeCell ref="D118:E118"/>
    <mergeCell ref="G118:H118"/>
    <mergeCell ref="D119:E119"/>
    <mergeCell ref="G119:H119"/>
    <mergeCell ref="D114:E114"/>
    <mergeCell ref="G114:H114"/>
    <mergeCell ref="D115:E115"/>
    <mergeCell ref="G115:H115"/>
    <mergeCell ref="D116:E116"/>
    <mergeCell ref="G116:H116"/>
    <mergeCell ref="D111:E111"/>
    <mergeCell ref="G111:H111"/>
    <mergeCell ref="D112:E112"/>
    <mergeCell ref="G112:H112"/>
    <mergeCell ref="D113:E113"/>
    <mergeCell ref="G113:H113"/>
    <mergeCell ref="D108:E108"/>
    <mergeCell ref="G108:H108"/>
    <mergeCell ref="D109:E109"/>
    <mergeCell ref="G109:H109"/>
    <mergeCell ref="D110:E110"/>
    <mergeCell ref="G110:H110"/>
    <mergeCell ref="D105:E105"/>
    <mergeCell ref="G105:H105"/>
    <mergeCell ref="D106:E106"/>
    <mergeCell ref="G106:H106"/>
    <mergeCell ref="D107:E107"/>
    <mergeCell ref="G107:H107"/>
    <mergeCell ref="D102:E102"/>
    <mergeCell ref="G102:H102"/>
    <mergeCell ref="D103:E103"/>
    <mergeCell ref="G103:H103"/>
    <mergeCell ref="D104:E104"/>
    <mergeCell ref="G104:H104"/>
    <mergeCell ref="D99:E99"/>
    <mergeCell ref="G99:H99"/>
    <mergeCell ref="D100:E100"/>
    <mergeCell ref="G100:H100"/>
    <mergeCell ref="D101:E101"/>
    <mergeCell ref="G101:H101"/>
    <mergeCell ref="A94:K94"/>
    <mergeCell ref="A95:D95"/>
    <mergeCell ref="E95:G95"/>
    <mergeCell ref="H95:K95"/>
    <mergeCell ref="A96:A98"/>
    <mergeCell ref="B96:B98"/>
    <mergeCell ref="C96:C98"/>
    <mergeCell ref="D96:E98"/>
    <mergeCell ref="F96:F98"/>
    <mergeCell ref="G96:H98"/>
    <mergeCell ref="I96:K96"/>
    <mergeCell ref="I97:I98"/>
    <mergeCell ref="J97:J98"/>
    <mergeCell ref="D90:E90"/>
    <mergeCell ref="G90:H90"/>
    <mergeCell ref="A91:I91"/>
    <mergeCell ref="A92:K92"/>
    <mergeCell ref="A93:D93"/>
    <mergeCell ref="E93:G93"/>
    <mergeCell ref="H93:K93"/>
    <mergeCell ref="D87:E87"/>
    <mergeCell ref="G87:H87"/>
    <mergeCell ref="D88:E88"/>
    <mergeCell ref="G88:H88"/>
    <mergeCell ref="D89:E89"/>
    <mergeCell ref="G89:H89"/>
    <mergeCell ref="D84:E84"/>
    <mergeCell ref="G84:H84"/>
    <mergeCell ref="D85:E85"/>
    <mergeCell ref="G85:H85"/>
    <mergeCell ref="D86:E86"/>
    <mergeCell ref="G86:H86"/>
    <mergeCell ref="A79:K79"/>
    <mergeCell ref="A80:D80"/>
    <mergeCell ref="E80:G80"/>
    <mergeCell ref="H80:K80"/>
    <mergeCell ref="A81:A83"/>
    <mergeCell ref="B81:B83"/>
    <mergeCell ref="C81:C83"/>
    <mergeCell ref="D81:E83"/>
    <mergeCell ref="F81:F83"/>
    <mergeCell ref="G81:H83"/>
    <mergeCell ref="I81:K81"/>
    <mergeCell ref="I82:I83"/>
    <mergeCell ref="J82:J83"/>
    <mergeCell ref="A76:I76"/>
    <mergeCell ref="A77:K77"/>
    <mergeCell ref="A78:D78"/>
    <mergeCell ref="E78:G78"/>
    <mergeCell ref="H78:K78"/>
    <mergeCell ref="D73:E73"/>
    <mergeCell ref="G73:H73"/>
    <mergeCell ref="D74:E74"/>
    <mergeCell ref="G74:H74"/>
    <mergeCell ref="D75:E75"/>
    <mergeCell ref="G75:H75"/>
    <mergeCell ref="D70:E70"/>
    <mergeCell ref="G70:H70"/>
    <mergeCell ref="D71:E71"/>
    <mergeCell ref="G71:H71"/>
    <mergeCell ref="D72:E72"/>
    <mergeCell ref="G72:H72"/>
    <mergeCell ref="D67:E67"/>
    <mergeCell ref="G67:H67"/>
    <mergeCell ref="D68:E68"/>
    <mergeCell ref="G68:H68"/>
    <mergeCell ref="D69:E69"/>
    <mergeCell ref="G69:H69"/>
    <mergeCell ref="A62:K62"/>
    <mergeCell ref="A63:D63"/>
    <mergeCell ref="E63:G63"/>
    <mergeCell ref="H63:K63"/>
    <mergeCell ref="A64:A66"/>
    <mergeCell ref="B64:B66"/>
    <mergeCell ref="C64:C66"/>
    <mergeCell ref="D64:E66"/>
    <mergeCell ref="F64:F66"/>
    <mergeCell ref="G64:H66"/>
    <mergeCell ref="I64:K64"/>
    <mergeCell ref="I65:I66"/>
    <mergeCell ref="J65:J66"/>
    <mergeCell ref="D58:E58"/>
    <mergeCell ref="G58:H58"/>
    <mergeCell ref="A59:I59"/>
    <mergeCell ref="A60:K60"/>
    <mergeCell ref="A61:D61"/>
    <mergeCell ref="E61:G61"/>
    <mergeCell ref="H61:K61"/>
    <mergeCell ref="D55:E55"/>
    <mergeCell ref="G55:H55"/>
    <mergeCell ref="D56:E56"/>
    <mergeCell ref="G56:H56"/>
    <mergeCell ref="D57:E57"/>
    <mergeCell ref="G57:H57"/>
    <mergeCell ref="D52:E52"/>
    <mergeCell ref="G52:H52"/>
    <mergeCell ref="D53:E53"/>
    <mergeCell ref="G53:H53"/>
    <mergeCell ref="D54:E54"/>
    <mergeCell ref="G54:H54"/>
    <mergeCell ref="D49:E49"/>
    <mergeCell ref="G49:H49"/>
    <mergeCell ref="D50:E50"/>
    <mergeCell ref="G50:H50"/>
    <mergeCell ref="D51:E51"/>
    <mergeCell ref="G51:H51"/>
    <mergeCell ref="A44:K44"/>
    <mergeCell ref="A45:D45"/>
    <mergeCell ref="E45:G45"/>
    <mergeCell ref="H45:K45"/>
    <mergeCell ref="A46:A48"/>
    <mergeCell ref="B46:B48"/>
    <mergeCell ref="C46:C48"/>
    <mergeCell ref="D46:E48"/>
    <mergeCell ref="F46:F48"/>
    <mergeCell ref="G46:H48"/>
    <mergeCell ref="I46:K46"/>
    <mergeCell ref="I47:I48"/>
    <mergeCell ref="J47:J48"/>
    <mergeCell ref="A41:I41"/>
    <mergeCell ref="A42:K42"/>
    <mergeCell ref="A43:D43"/>
    <mergeCell ref="E43:G43"/>
    <mergeCell ref="H43:K43"/>
    <mergeCell ref="D38:E38"/>
    <mergeCell ref="G38:H38"/>
    <mergeCell ref="D39:E39"/>
    <mergeCell ref="G39:H39"/>
    <mergeCell ref="D40:E40"/>
    <mergeCell ref="G40:H40"/>
    <mergeCell ref="A34:D34"/>
    <mergeCell ref="E34:G34"/>
    <mergeCell ref="H34:K34"/>
    <mergeCell ref="A35:A37"/>
    <mergeCell ref="B35:B37"/>
    <mergeCell ref="C35:C37"/>
    <mergeCell ref="D35:E37"/>
    <mergeCell ref="F35:F37"/>
    <mergeCell ref="G35:H37"/>
    <mergeCell ref="I35:K35"/>
    <mergeCell ref="I36:I37"/>
    <mergeCell ref="J36:J37"/>
    <mergeCell ref="A31:K31"/>
    <mergeCell ref="A32:D32"/>
    <mergeCell ref="E32:G32"/>
    <mergeCell ref="H32:K32"/>
    <mergeCell ref="A33:K33"/>
    <mergeCell ref="D28:E28"/>
    <mergeCell ref="G28:H28"/>
    <mergeCell ref="D29:E29"/>
    <mergeCell ref="G29:H29"/>
    <mergeCell ref="A30:I30"/>
    <mergeCell ref="D25:E25"/>
    <mergeCell ref="G25:H25"/>
    <mergeCell ref="D26:E26"/>
    <mergeCell ref="G26:H26"/>
    <mergeCell ref="D27:E27"/>
    <mergeCell ref="G27:H27"/>
    <mergeCell ref="D22:E22"/>
    <mergeCell ref="G22:H22"/>
    <mergeCell ref="D23:E23"/>
    <mergeCell ref="G23:H23"/>
    <mergeCell ref="D24:E24"/>
    <mergeCell ref="G24:H24"/>
    <mergeCell ref="A18:D18"/>
    <mergeCell ref="E18:G18"/>
    <mergeCell ref="H18:K18"/>
    <mergeCell ref="A19:A21"/>
    <mergeCell ref="B19:B21"/>
    <mergeCell ref="C19:C21"/>
    <mergeCell ref="D19:E21"/>
    <mergeCell ref="F19:F21"/>
    <mergeCell ref="G19:H21"/>
    <mergeCell ref="I19:K19"/>
    <mergeCell ref="I20:I21"/>
    <mergeCell ref="J20:J21"/>
    <mergeCell ref="A15:K15"/>
    <mergeCell ref="A16:D16"/>
    <mergeCell ref="E16:G16"/>
    <mergeCell ref="H16:K16"/>
    <mergeCell ref="A17:K17"/>
    <mergeCell ref="D12:E12"/>
    <mergeCell ref="G12:H12"/>
    <mergeCell ref="D13:E13"/>
    <mergeCell ref="G13:H13"/>
    <mergeCell ref="A14:I14"/>
    <mergeCell ref="D9:E9"/>
    <mergeCell ref="G9:H9"/>
    <mergeCell ref="D10:E10"/>
    <mergeCell ref="G10:H10"/>
    <mergeCell ref="D11:E11"/>
    <mergeCell ref="G11:H11"/>
    <mergeCell ref="D6:E6"/>
    <mergeCell ref="G6:H6"/>
    <mergeCell ref="D7:E7"/>
    <mergeCell ref="G7:H7"/>
    <mergeCell ref="D8:E8"/>
    <mergeCell ref="G8:H8"/>
    <mergeCell ref="A1:K1"/>
    <mergeCell ref="A2:D2"/>
    <mergeCell ref="E2:G2"/>
    <mergeCell ref="H2:K2"/>
    <mergeCell ref="A3:A5"/>
    <mergeCell ref="B3:B5"/>
    <mergeCell ref="C3:C5"/>
    <mergeCell ref="D3:E5"/>
    <mergeCell ref="F3:F5"/>
    <mergeCell ref="G3:H5"/>
    <mergeCell ref="I3:K3"/>
    <mergeCell ref="I4:I5"/>
    <mergeCell ref="J4:J5"/>
  </mergeCells>
  <phoneticPr fontId="24" type="noConversion"/>
  <printOptions horizontalCentered="1"/>
  <pageMargins left="0.116416666666667" right="0.116416666666667" top="0.59375" bottom="0" header="0.59375" footer="0"/>
  <pageSetup paperSize="9" orientation="portrait"/>
  <rowBreaks count="6" manualBreakCount="6">
    <brk id="16" max="16383" man="1"/>
    <brk id="32" max="16383" man="1"/>
    <brk id="43" max="16383" man="1"/>
    <brk id="61" max="16383" man="1"/>
    <brk id="78" max="16383" man="1"/>
    <brk id="9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K41"/>
  <sheetViews>
    <sheetView showGridLines="0" topLeftCell="A10" workbookViewId="0">
      <selection activeCell="M8" sqref="M8"/>
    </sheetView>
  </sheetViews>
  <sheetFormatPr defaultColWidth="9" defaultRowHeight="11.25"/>
  <cols>
    <col min="1" max="1" width="6.33203125" customWidth="1"/>
    <col min="2" max="2" width="15" customWidth="1"/>
    <col min="3" max="3" width="21" customWidth="1"/>
    <col min="4" max="4" width="16" customWidth="1"/>
    <col min="5" max="5" width="8.33203125" customWidth="1"/>
    <col min="6" max="6" width="0.6640625" customWidth="1"/>
    <col min="7" max="7" width="14.83203125" style="53" customWidth="1"/>
    <col min="8" max="8" width="7.83203125" customWidth="1"/>
    <col min="9" max="9" width="2.6640625" customWidth="1"/>
    <col min="10" max="10" width="10.5" customWidth="1"/>
    <col min="11" max="11" width="12.5" customWidth="1"/>
  </cols>
  <sheetData>
    <row r="1" spans="1:11" ht="39.75" customHeight="1">
      <c r="A1" s="107" t="s">
        <v>223</v>
      </c>
      <c r="B1" s="107"/>
      <c r="C1" s="107"/>
      <c r="D1" s="107"/>
      <c r="E1" s="107"/>
      <c r="F1" s="107"/>
      <c r="G1" s="107"/>
      <c r="H1" s="107"/>
      <c r="I1" s="108"/>
      <c r="J1" s="108"/>
      <c r="K1" s="108"/>
    </row>
    <row r="2" spans="1:11" ht="41.25" customHeight="1">
      <c r="A2" s="76" t="s">
        <v>290</v>
      </c>
      <c r="B2" s="109"/>
      <c r="C2" s="109"/>
      <c r="D2" s="109"/>
      <c r="E2" s="109"/>
      <c r="F2" s="109" t="s">
        <v>17</v>
      </c>
      <c r="G2" s="109"/>
      <c r="H2" s="109"/>
      <c r="I2" s="110" t="s">
        <v>224</v>
      </c>
      <c r="J2" s="110"/>
      <c r="K2" s="110"/>
    </row>
    <row r="3" spans="1:11" ht="41.25" customHeight="1">
      <c r="A3" s="20" t="s">
        <v>19</v>
      </c>
      <c r="B3" s="23" t="s">
        <v>69</v>
      </c>
      <c r="C3" s="23" t="s">
        <v>77</v>
      </c>
      <c r="D3" s="23" t="s">
        <v>237</v>
      </c>
      <c r="E3" s="111" t="s">
        <v>238</v>
      </c>
      <c r="F3" s="111"/>
      <c r="G3" s="50" t="s">
        <v>241</v>
      </c>
      <c r="H3" s="111" t="s">
        <v>242</v>
      </c>
      <c r="I3" s="111"/>
      <c r="J3" s="23" t="s">
        <v>243</v>
      </c>
      <c r="K3" s="28" t="s">
        <v>244</v>
      </c>
    </row>
    <row r="4" spans="1:11" ht="54" customHeight="1">
      <c r="A4" s="21" t="s">
        <v>20</v>
      </c>
      <c r="B4" s="24" t="s">
        <v>225</v>
      </c>
      <c r="C4" s="24" t="s">
        <v>231</v>
      </c>
      <c r="D4" s="26" t="s">
        <v>42</v>
      </c>
      <c r="E4" s="112" t="s">
        <v>239</v>
      </c>
      <c r="F4" s="112"/>
      <c r="G4" s="51">
        <f>0.038796*'表-08 分部分项工程和单价措施项目清单与计价表'!J128</f>
        <v>0</v>
      </c>
      <c r="H4" s="113"/>
      <c r="I4" s="113"/>
      <c r="J4" s="24"/>
      <c r="K4" s="29" t="s">
        <v>245</v>
      </c>
    </row>
    <row r="5" spans="1:11" ht="92.25" customHeight="1">
      <c r="A5" s="21" t="s">
        <v>21</v>
      </c>
      <c r="B5" s="24" t="s">
        <v>226</v>
      </c>
      <c r="C5" s="24" t="s">
        <v>232</v>
      </c>
      <c r="D5" s="26" t="s">
        <v>42</v>
      </c>
      <c r="E5" s="112" t="s">
        <v>63</v>
      </c>
      <c r="F5" s="112"/>
      <c r="G5" s="51"/>
      <c r="H5" s="113"/>
      <c r="I5" s="113"/>
      <c r="J5" s="24"/>
      <c r="K5" s="29" t="s">
        <v>246</v>
      </c>
    </row>
    <row r="6" spans="1:11" ht="41.25" customHeight="1">
      <c r="A6" s="21" t="s">
        <v>24</v>
      </c>
      <c r="B6" s="24" t="s">
        <v>227</v>
      </c>
      <c r="C6" s="24" t="s">
        <v>233</v>
      </c>
      <c r="D6" s="26"/>
      <c r="E6" s="112" t="s">
        <v>240</v>
      </c>
      <c r="F6" s="112"/>
      <c r="G6" s="51"/>
      <c r="H6" s="113"/>
      <c r="I6" s="113"/>
      <c r="J6" s="24"/>
      <c r="K6" s="29" t="s">
        <v>247</v>
      </c>
    </row>
    <row r="7" spans="1:11" ht="117.75" customHeight="1">
      <c r="A7" s="21" t="s">
        <v>36</v>
      </c>
      <c r="B7" s="24" t="s">
        <v>228</v>
      </c>
      <c r="C7" s="24" t="s">
        <v>234</v>
      </c>
      <c r="D7" s="26" t="s">
        <v>42</v>
      </c>
      <c r="E7" s="112" t="s">
        <v>63</v>
      </c>
      <c r="F7" s="112"/>
      <c r="G7" s="51"/>
      <c r="H7" s="113"/>
      <c r="I7" s="113"/>
      <c r="J7" s="24"/>
      <c r="K7" s="29" t="s">
        <v>248</v>
      </c>
    </row>
    <row r="8" spans="1:11" ht="143.25" customHeight="1">
      <c r="A8" s="21" t="s">
        <v>37</v>
      </c>
      <c r="B8" s="24" t="s">
        <v>229</v>
      </c>
      <c r="C8" s="24" t="s">
        <v>235</v>
      </c>
      <c r="D8" s="26"/>
      <c r="E8" s="112"/>
      <c r="F8" s="112"/>
      <c r="G8" s="51"/>
      <c r="H8" s="113"/>
      <c r="I8" s="113"/>
      <c r="J8" s="24"/>
      <c r="K8" s="29" t="s">
        <v>249</v>
      </c>
    </row>
    <row r="9" spans="1:11" ht="91.5" customHeight="1">
      <c r="A9" s="22" t="s">
        <v>38</v>
      </c>
      <c r="B9" s="25" t="s">
        <v>230</v>
      </c>
      <c r="C9" s="25" t="s">
        <v>236</v>
      </c>
      <c r="D9" s="27" t="s">
        <v>42</v>
      </c>
      <c r="E9" s="114" t="s">
        <v>63</v>
      </c>
      <c r="F9" s="114"/>
      <c r="G9" s="52"/>
      <c r="H9" s="115"/>
      <c r="I9" s="115"/>
      <c r="J9" s="25"/>
      <c r="K9" s="30" t="s">
        <v>250</v>
      </c>
    </row>
    <row r="10" spans="1:11" ht="18" customHeight="1">
      <c r="A10" s="116" t="s">
        <v>251</v>
      </c>
      <c r="B10" s="116"/>
      <c r="C10" s="116"/>
      <c r="D10" s="116"/>
      <c r="E10" s="116"/>
      <c r="F10" s="116" t="s">
        <v>253</v>
      </c>
      <c r="G10" s="116"/>
      <c r="H10" s="116"/>
      <c r="I10" s="116"/>
      <c r="J10" s="116"/>
      <c r="K10" s="116"/>
    </row>
    <row r="11" spans="1:11" ht="48" customHeight="1">
      <c r="A11" s="116" t="s">
        <v>252</v>
      </c>
      <c r="B11" s="116"/>
      <c r="C11" s="116"/>
      <c r="D11" s="116"/>
      <c r="E11" s="116"/>
      <c r="F11" s="116"/>
      <c r="G11" s="116"/>
      <c r="H11" s="116"/>
      <c r="I11" s="116"/>
      <c r="J11" s="116"/>
      <c r="K11" s="116"/>
    </row>
    <row r="12" spans="1:11" ht="18" customHeight="1">
      <c r="A12" s="116"/>
      <c r="B12" s="116"/>
      <c r="C12" s="116"/>
      <c r="D12" s="116"/>
      <c r="E12" s="116"/>
      <c r="F12" s="116"/>
      <c r="G12" s="116"/>
      <c r="H12" s="116"/>
      <c r="I12" s="117" t="s">
        <v>254</v>
      </c>
      <c r="J12" s="117"/>
      <c r="K12" s="117"/>
    </row>
    <row r="13" spans="1:11" ht="39.75" customHeight="1">
      <c r="A13" s="107" t="s">
        <v>223</v>
      </c>
      <c r="B13" s="107"/>
      <c r="C13" s="107"/>
      <c r="D13" s="107"/>
      <c r="E13" s="107"/>
      <c r="F13" s="107"/>
      <c r="G13" s="107"/>
      <c r="H13" s="107"/>
      <c r="I13" s="108"/>
      <c r="J13" s="108"/>
      <c r="K13" s="108"/>
    </row>
    <row r="14" spans="1:11" ht="41.25" customHeight="1">
      <c r="A14" s="109" t="s">
        <v>16</v>
      </c>
      <c r="B14" s="109"/>
      <c r="C14" s="109"/>
      <c r="D14" s="109"/>
      <c r="E14" s="109"/>
      <c r="F14" s="109" t="s">
        <v>17</v>
      </c>
      <c r="G14" s="109"/>
      <c r="H14" s="109"/>
      <c r="I14" s="110" t="s">
        <v>255</v>
      </c>
      <c r="J14" s="110"/>
      <c r="K14" s="110"/>
    </row>
    <row r="15" spans="1:11" ht="41.25" customHeight="1">
      <c r="A15" s="20" t="s">
        <v>19</v>
      </c>
      <c r="B15" s="23" t="s">
        <v>69</v>
      </c>
      <c r="C15" s="23" t="s">
        <v>77</v>
      </c>
      <c r="D15" s="23" t="s">
        <v>237</v>
      </c>
      <c r="E15" s="111" t="s">
        <v>238</v>
      </c>
      <c r="F15" s="111"/>
      <c r="G15" s="50" t="s">
        <v>241</v>
      </c>
      <c r="H15" s="111" t="s">
        <v>242</v>
      </c>
      <c r="I15" s="111"/>
      <c r="J15" s="23" t="s">
        <v>243</v>
      </c>
      <c r="K15" s="28" t="s">
        <v>244</v>
      </c>
    </row>
    <row r="16" spans="1:11" ht="120.75" customHeight="1">
      <c r="A16" s="21"/>
      <c r="B16" s="24"/>
      <c r="C16" s="24"/>
      <c r="D16" s="26"/>
      <c r="E16" s="112"/>
      <c r="F16" s="112"/>
      <c r="G16" s="51"/>
      <c r="H16" s="113"/>
      <c r="I16" s="113"/>
      <c r="J16" s="24"/>
      <c r="K16" s="29" t="s">
        <v>257</v>
      </c>
    </row>
    <row r="17" spans="1:11" ht="18" customHeight="1">
      <c r="A17" s="21"/>
      <c r="B17" s="24"/>
      <c r="C17" s="24"/>
      <c r="D17" s="26"/>
      <c r="E17" s="112"/>
      <c r="F17" s="112"/>
      <c r="G17" s="51"/>
      <c r="H17" s="113"/>
      <c r="I17" s="113"/>
      <c r="J17" s="24"/>
      <c r="K17" s="29"/>
    </row>
    <row r="18" spans="1:11" ht="18" customHeight="1">
      <c r="A18" s="21"/>
      <c r="B18" s="24"/>
      <c r="C18" s="24"/>
      <c r="D18" s="26"/>
      <c r="E18" s="112"/>
      <c r="F18" s="112"/>
      <c r="G18" s="51"/>
      <c r="H18" s="113"/>
      <c r="I18" s="113"/>
      <c r="J18" s="24"/>
      <c r="K18" s="29"/>
    </row>
    <row r="19" spans="1:11" ht="18" customHeight="1">
      <c r="A19" s="21"/>
      <c r="B19" s="24"/>
      <c r="C19" s="24"/>
      <c r="D19" s="26"/>
      <c r="E19" s="112"/>
      <c r="F19" s="112"/>
      <c r="G19" s="51"/>
      <c r="H19" s="113"/>
      <c r="I19" s="113"/>
      <c r="J19" s="24"/>
      <c r="K19" s="29"/>
    </row>
    <row r="20" spans="1:11" ht="18" customHeight="1">
      <c r="A20" s="21"/>
      <c r="B20" s="24"/>
      <c r="C20" s="24"/>
      <c r="D20" s="26"/>
      <c r="E20" s="112"/>
      <c r="F20" s="112"/>
      <c r="G20" s="51"/>
      <c r="H20" s="113"/>
      <c r="I20" s="113"/>
      <c r="J20" s="24"/>
      <c r="K20" s="29"/>
    </row>
    <row r="21" spans="1:11" ht="18" customHeight="1">
      <c r="A21" s="21"/>
      <c r="B21" s="24"/>
      <c r="C21" s="24"/>
      <c r="D21" s="26"/>
      <c r="E21" s="112"/>
      <c r="F21" s="112"/>
      <c r="G21" s="51"/>
      <c r="H21" s="113"/>
      <c r="I21" s="113"/>
      <c r="J21" s="24"/>
      <c r="K21" s="29"/>
    </row>
    <row r="22" spans="1:11" ht="18" customHeight="1">
      <c r="A22" s="21"/>
      <c r="B22" s="24"/>
      <c r="C22" s="24"/>
      <c r="D22" s="26"/>
      <c r="E22" s="112"/>
      <c r="F22" s="112"/>
      <c r="G22" s="51"/>
      <c r="H22" s="113"/>
      <c r="I22" s="113"/>
      <c r="J22" s="24"/>
      <c r="K22" s="29"/>
    </row>
    <row r="23" spans="1:11" ht="18" customHeight="1">
      <c r="A23" s="21"/>
      <c r="B23" s="24"/>
      <c r="C23" s="24"/>
      <c r="D23" s="26"/>
      <c r="E23" s="112"/>
      <c r="F23" s="112"/>
      <c r="G23" s="51"/>
      <c r="H23" s="113"/>
      <c r="I23" s="113"/>
      <c r="J23" s="24"/>
      <c r="K23" s="29"/>
    </row>
    <row r="24" spans="1:11" ht="18" customHeight="1">
      <c r="A24" s="21"/>
      <c r="B24" s="24"/>
      <c r="C24" s="24"/>
      <c r="D24" s="26"/>
      <c r="E24" s="112"/>
      <c r="F24" s="112"/>
      <c r="G24" s="51"/>
      <c r="H24" s="113"/>
      <c r="I24" s="113"/>
      <c r="J24" s="24"/>
      <c r="K24" s="29"/>
    </row>
    <row r="25" spans="1:11" ht="18" customHeight="1">
      <c r="A25" s="21"/>
      <c r="B25" s="24"/>
      <c r="C25" s="24"/>
      <c r="D25" s="26"/>
      <c r="E25" s="112"/>
      <c r="F25" s="112"/>
      <c r="G25" s="51"/>
      <c r="H25" s="113"/>
      <c r="I25" s="113"/>
      <c r="J25" s="24"/>
      <c r="K25" s="29"/>
    </row>
    <row r="26" spans="1:11" ht="18" customHeight="1">
      <c r="A26" s="21"/>
      <c r="B26" s="24"/>
      <c r="C26" s="24"/>
      <c r="D26" s="26"/>
      <c r="E26" s="112"/>
      <c r="F26" s="112"/>
      <c r="G26" s="51"/>
      <c r="H26" s="113"/>
      <c r="I26" s="113"/>
      <c r="J26" s="24"/>
      <c r="K26" s="29"/>
    </row>
    <row r="27" spans="1:11" ht="18" customHeight="1">
      <c r="A27" s="21"/>
      <c r="B27" s="24"/>
      <c r="C27" s="24"/>
      <c r="D27" s="26"/>
      <c r="E27" s="112"/>
      <c r="F27" s="112"/>
      <c r="G27" s="51"/>
      <c r="H27" s="113"/>
      <c r="I27" s="113"/>
      <c r="J27" s="24"/>
      <c r="K27" s="29"/>
    </row>
    <row r="28" spans="1:11" ht="18" customHeight="1">
      <c r="A28" s="21"/>
      <c r="B28" s="24"/>
      <c r="C28" s="24"/>
      <c r="D28" s="26"/>
      <c r="E28" s="112"/>
      <c r="F28" s="112"/>
      <c r="G28" s="51"/>
      <c r="H28" s="113"/>
      <c r="I28" s="113"/>
      <c r="J28" s="24"/>
      <c r="K28" s="29"/>
    </row>
    <row r="29" spans="1:11" ht="18" customHeight="1">
      <c r="A29" s="21"/>
      <c r="B29" s="24"/>
      <c r="C29" s="24"/>
      <c r="D29" s="26"/>
      <c r="E29" s="112"/>
      <c r="F29" s="112"/>
      <c r="G29" s="51"/>
      <c r="H29" s="113"/>
      <c r="I29" s="113"/>
      <c r="J29" s="24"/>
      <c r="K29" s="29"/>
    </row>
    <row r="30" spans="1:11" ht="18" customHeight="1">
      <c r="A30" s="21"/>
      <c r="B30" s="24"/>
      <c r="C30" s="24"/>
      <c r="D30" s="26"/>
      <c r="E30" s="112"/>
      <c r="F30" s="112"/>
      <c r="G30" s="51"/>
      <c r="H30" s="113"/>
      <c r="I30" s="113"/>
      <c r="J30" s="24"/>
      <c r="K30" s="29"/>
    </row>
    <row r="31" spans="1:11" ht="18" customHeight="1">
      <c r="A31" s="21"/>
      <c r="B31" s="24"/>
      <c r="C31" s="24"/>
      <c r="D31" s="26"/>
      <c r="E31" s="112"/>
      <c r="F31" s="112"/>
      <c r="G31" s="51"/>
      <c r="H31" s="113"/>
      <c r="I31" s="113"/>
      <c r="J31" s="24"/>
      <c r="K31" s="29"/>
    </row>
    <row r="32" spans="1:11" ht="18" customHeight="1">
      <c r="A32" s="21"/>
      <c r="B32" s="24"/>
      <c r="C32" s="24"/>
      <c r="D32" s="26"/>
      <c r="E32" s="112"/>
      <c r="F32" s="112"/>
      <c r="G32" s="51"/>
      <c r="H32" s="113"/>
      <c r="I32" s="113"/>
      <c r="J32" s="24"/>
      <c r="K32" s="29"/>
    </row>
    <row r="33" spans="1:11" ht="18" customHeight="1">
      <c r="A33" s="21"/>
      <c r="B33" s="24"/>
      <c r="C33" s="24"/>
      <c r="D33" s="26"/>
      <c r="E33" s="112"/>
      <c r="F33" s="112"/>
      <c r="G33" s="51"/>
      <c r="H33" s="113"/>
      <c r="I33" s="113"/>
      <c r="J33" s="24"/>
      <c r="K33" s="29"/>
    </row>
    <row r="34" spans="1:11" ht="18" customHeight="1">
      <c r="A34" s="21"/>
      <c r="B34" s="24"/>
      <c r="C34" s="24"/>
      <c r="D34" s="26"/>
      <c r="E34" s="112"/>
      <c r="F34" s="112"/>
      <c r="G34" s="51"/>
      <c r="H34" s="113"/>
      <c r="I34" s="113"/>
      <c r="J34" s="24"/>
      <c r="K34" s="29"/>
    </row>
    <row r="35" spans="1:11" ht="18" customHeight="1">
      <c r="A35" s="21"/>
      <c r="B35" s="24"/>
      <c r="C35" s="24"/>
      <c r="D35" s="26"/>
      <c r="E35" s="112"/>
      <c r="F35" s="112"/>
      <c r="G35" s="51"/>
      <c r="H35" s="113"/>
      <c r="I35" s="113"/>
      <c r="J35" s="24"/>
      <c r="K35" s="29"/>
    </row>
    <row r="36" spans="1:11" ht="18" customHeight="1">
      <c r="A36" s="21"/>
      <c r="B36" s="24"/>
      <c r="C36" s="24"/>
      <c r="D36" s="26"/>
      <c r="E36" s="112"/>
      <c r="F36" s="112"/>
      <c r="G36" s="51"/>
      <c r="H36" s="113"/>
      <c r="I36" s="113"/>
      <c r="J36" s="24"/>
      <c r="K36" s="29"/>
    </row>
    <row r="37" spans="1:11" ht="18" customHeight="1">
      <c r="A37" s="21"/>
      <c r="B37" s="24"/>
      <c r="C37" s="24"/>
      <c r="D37" s="26"/>
      <c r="E37" s="112"/>
      <c r="F37" s="112"/>
      <c r="G37" s="51"/>
      <c r="H37" s="113"/>
      <c r="I37" s="113"/>
      <c r="J37" s="24"/>
      <c r="K37" s="29"/>
    </row>
    <row r="38" spans="1:11" ht="18" customHeight="1">
      <c r="A38" s="118" t="s">
        <v>256</v>
      </c>
      <c r="B38" s="119"/>
      <c r="C38" s="120"/>
      <c r="D38" s="120"/>
      <c r="E38" s="120"/>
      <c r="F38" s="120"/>
      <c r="G38" s="52">
        <f>G4</f>
        <v>0</v>
      </c>
      <c r="H38" s="115"/>
      <c r="I38" s="115"/>
      <c r="J38" s="25"/>
      <c r="K38" s="31"/>
    </row>
    <row r="39" spans="1:11" ht="18" customHeight="1">
      <c r="A39" s="116" t="s">
        <v>251</v>
      </c>
      <c r="B39" s="116"/>
      <c r="C39" s="116"/>
      <c r="D39" s="116"/>
      <c r="E39" s="116"/>
      <c r="F39" s="116" t="s">
        <v>253</v>
      </c>
      <c r="G39" s="116"/>
      <c r="H39" s="116"/>
      <c r="I39" s="116"/>
      <c r="J39" s="116"/>
      <c r="K39" s="116"/>
    </row>
    <row r="40" spans="1:11" ht="48" customHeight="1">
      <c r="A40" s="116" t="s">
        <v>252</v>
      </c>
      <c r="B40" s="116"/>
      <c r="C40" s="116"/>
      <c r="D40" s="116"/>
      <c r="E40" s="116"/>
      <c r="F40" s="116"/>
      <c r="G40" s="116"/>
      <c r="H40" s="116"/>
      <c r="I40" s="116"/>
      <c r="J40" s="116"/>
      <c r="K40" s="116"/>
    </row>
    <row r="41" spans="1:11" ht="18" customHeight="1">
      <c r="A41" s="116"/>
      <c r="B41" s="116"/>
      <c r="C41" s="116"/>
      <c r="D41" s="116"/>
      <c r="E41" s="116"/>
      <c r="F41" s="116"/>
      <c r="G41" s="116"/>
      <c r="H41" s="116"/>
      <c r="I41" s="117" t="s">
        <v>254</v>
      </c>
      <c r="J41" s="117"/>
      <c r="K41" s="117"/>
    </row>
  </sheetData>
  <mergeCells count="84">
    <mergeCell ref="A40:K40"/>
    <mergeCell ref="A41:E41"/>
    <mergeCell ref="F41:H41"/>
    <mergeCell ref="I41:K41"/>
    <mergeCell ref="E37:F37"/>
    <mergeCell ref="H37:I37"/>
    <mergeCell ref="A38:F38"/>
    <mergeCell ref="H38:I38"/>
    <mergeCell ref="A39:E39"/>
    <mergeCell ref="F39:H39"/>
    <mergeCell ref="I39:K39"/>
    <mergeCell ref="E34:F34"/>
    <mergeCell ref="H34:I34"/>
    <mergeCell ref="E35:F35"/>
    <mergeCell ref="H35:I35"/>
    <mergeCell ref="E36:F36"/>
    <mergeCell ref="H36:I36"/>
    <mergeCell ref="E31:F31"/>
    <mergeCell ref="H31:I31"/>
    <mergeCell ref="E32:F32"/>
    <mergeCell ref="H32:I32"/>
    <mergeCell ref="E33:F33"/>
    <mergeCell ref="H33:I33"/>
    <mergeCell ref="E28:F28"/>
    <mergeCell ref="H28:I28"/>
    <mergeCell ref="E29:F29"/>
    <mergeCell ref="H29:I29"/>
    <mergeCell ref="E30:F30"/>
    <mergeCell ref="H30:I30"/>
    <mergeCell ref="E25:F25"/>
    <mergeCell ref="H25:I25"/>
    <mergeCell ref="E26:F26"/>
    <mergeCell ref="H26:I26"/>
    <mergeCell ref="E27:F27"/>
    <mergeCell ref="H27:I27"/>
    <mergeCell ref="E22:F22"/>
    <mergeCell ref="H22:I22"/>
    <mergeCell ref="E23:F23"/>
    <mergeCell ref="H23:I23"/>
    <mergeCell ref="E24:F24"/>
    <mergeCell ref="H24:I24"/>
    <mergeCell ref="E19:F19"/>
    <mergeCell ref="H19:I19"/>
    <mergeCell ref="E20:F20"/>
    <mergeCell ref="H20:I20"/>
    <mergeCell ref="E21:F21"/>
    <mergeCell ref="H21:I21"/>
    <mergeCell ref="E16:F16"/>
    <mergeCell ref="H16:I16"/>
    <mergeCell ref="E17:F17"/>
    <mergeCell ref="H17:I17"/>
    <mergeCell ref="E18:F18"/>
    <mergeCell ref="H18:I18"/>
    <mergeCell ref="A13:K13"/>
    <mergeCell ref="A14:E14"/>
    <mergeCell ref="F14:H14"/>
    <mergeCell ref="I14:K14"/>
    <mergeCell ref="E15:F15"/>
    <mergeCell ref="H15:I15"/>
    <mergeCell ref="A10:E10"/>
    <mergeCell ref="F10:H10"/>
    <mergeCell ref="I10:K10"/>
    <mergeCell ref="A11:K11"/>
    <mergeCell ref="A12:E12"/>
    <mergeCell ref="F12:H12"/>
    <mergeCell ref="I12:K12"/>
    <mergeCell ref="E7:F7"/>
    <mergeCell ref="H7:I7"/>
    <mergeCell ref="E8:F8"/>
    <mergeCell ref="H8:I8"/>
    <mergeCell ref="E9:F9"/>
    <mergeCell ref="H9:I9"/>
    <mergeCell ref="E4:F4"/>
    <mergeCell ref="H4:I4"/>
    <mergeCell ref="E5:F5"/>
    <mergeCell ref="H5:I5"/>
    <mergeCell ref="E6:F6"/>
    <mergeCell ref="H6:I6"/>
    <mergeCell ref="A1:K1"/>
    <mergeCell ref="A2:E2"/>
    <mergeCell ref="F2:H2"/>
    <mergeCell ref="I2:K2"/>
    <mergeCell ref="E3:F3"/>
    <mergeCell ref="H3:I3"/>
  </mergeCells>
  <phoneticPr fontId="24" type="noConversion"/>
  <printOptions horizontalCentered="1"/>
  <pageMargins left="0.116416666666667" right="0.116416666666667" top="0.59375" bottom="0" header="0.59375" footer="0"/>
  <pageSetup paperSize="9" orientation="portrait"/>
  <rowBreaks count="1" manualBreakCount="1">
    <brk id="1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F38"/>
  <sheetViews>
    <sheetView workbookViewId="0">
      <selection activeCell="D23" sqref="D23:E23"/>
    </sheetView>
  </sheetViews>
  <sheetFormatPr defaultColWidth="9" defaultRowHeight="11.25"/>
  <cols>
    <col min="1" max="1" width="11.83203125" customWidth="1"/>
    <col min="2" max="2" width="44.33203125" customWidth="1"/>
    <col min="3" max="3" width="21.33203125" customWidth="1"/>
    <col min="4" max="4" width="9.6640625" customWidth="1"/>
    <col min="5" max="5" width="9.1640625" customWidth="1"/>
    <col min="6" max="6" width="19.6640625" customWidth="1"/>
  </cols>
  <sheetData>
    <row r="1" spans="1:6" ht="18" customHeight="1">
      <c r="A1" s="121"/>
      <c r="B1" s="121"/>
      <c r="C1" s="121"/>
      <c r="D1" s="122"/>
      <c r="E1" s="123"/>
      <c r="F1" s="123"/>
    </row>
    <row r="2" spans="1:6" ht="39.75" customHeight="1">
      <c r="A2" s="74" t="s">
        <v>277</v>
      </c>
      <c r="B2" s="74"/>
      <c r="C2" s="74"/>
      <c r="D2" s="74"/>
      <c r="E2" s="74"/>
      <c r="F2" s="74"/>
    </row>
    <row r="3" spans="1:6" ht="28.5" customHeight="1" thickBot="1">
      <c r="A3" s="76" t="s">
        <v>290</v>
      </c>
      <c r="B3" s="76"/>
      <c r="C3" s="76"/>
      <c r="D3" s="45"/>
      <c r="E3" s="124" t="s">
        <v>18</v>
      </c>
      <c r="F3" s="124"/>
    </row>
    <row r="4" spans="1:6" ht="18.75" customHeight="1">
      <c r="A4" s="36" t="s">
        <v>19</v>
      </c>
      <c r="B4" s="37" t="s">
        <v>77</v>
      </c>
      <c r="C4" s="46" t="s">
        <v>98</v>
      </c>
      <c r="D4" s="126" t="s">
        <v>278</v>
      </c>
      <c r="E4" s="126"/>
      <c r="F4" s="38" t="s">
        <v>244</v>
      </c>
    </row>
    <row r="5" spans="1:6" ht="18" customHeight="1">
      <c r="A5" s="39" t="s">
        <v>20</v>
      </c>
      <c r="B5" s="40" t="s">
        <v>47</v>
      </c>
      <c r="C5" s="47"/>
      <c r="D5" s="125"/>
      <c r="E5" s="125"/>
      <c r="F5" s="41"/>
    </row>
    <row r="6" spans="1:6" ht="18" customHeight="1">
      <c r="A6" s="39" t="s">
        <v>21</v>
      </c>
      <c r="B6" s="40" t="s">
        <v>48</v>
      </c>
      <c r="C6" s="47"/>
      <c r="D6" s="125"/>
      <c r="E6" s="125"/>
      <c r="F6" s="41"/>
    </row>
    <row r="7" spans="1:6" ht="18" customHeight="1">
      <c r="A7" s="39" t="s">
        <v>24</v>
      </c>
      <c r="B7" s="40" t="s">
        <v>49</v>
      </c>
      <c r="C7" s="47"/>
      <c r="D7" s="125"/>
      <c r="E7" s="125"/>
      <c r="F7" s="41"/>
    </row>
    <row r="8" spans="1:6" ht="18" customHeight="1">
      <c r="A8" s="39" t="s">
        <v>36</v>
      </c>
      <c r="B8" s="40" t="s">
        <v>50</v>
      </c>
      <c r="C8" s="47"/>
      <c r="D8" s="125"/>
      <c r="E8" s="125"/>
      <c r="F8" s="41"/>
    </row>
    <row r="9" spans="1:6" ht="18" customHeight="1">
      <c r="A9" s="39" t="s">
        <v>279</v>
      </c>
      <c r="B9" s="40" t="s">
        <v>101</v>
      </c>
      <c r="C9" s="47" t="s">
        <v>280</v>
      </c>
      <c r="D9" s="125"/>
      <c r="E9" s="125"/>
      <c r="F9" s="41"/>
    </row>
    <row r="10" spans="1:6" ht="18" customHeight="1">
      <c r="A10" s="39" t="s">
        <v>281</v>
      </c>
      <c r="B10" s="40" t="s">
        <v>282</v>
      </c>
      <c r="C10" s="47"/>
      <c r="D10" s="125"/>
      <c r="E10" s="125"/>
      <c r="F10" s="41"/>
    </row>
    <row r="11" spans="1:6" ht="18" customHeight="1">
      <c r="A11" s="39" t="s">
        <v>37</v>
      </c>
      <c r="B11" s="40" t="s">
        <v>51</v>
      </c>
      <c r="C11" s="47"/>
      <c r="D11" s="125"/>
      <c r="E11" s="125"/>
      <c r="F11" s="41"/>
    </row>
    <row r="12" spans="1:6" ht="18" customHeight="1">
      <c r="A12" s="39" t="s">
        <v>38</v>
      </c>
      <c r="B12" s="40" t="s">
        <v>52</v>
      </c>
      <c r="C12" s="47"/>
      <c r="D12" s="125"/>
      <c r="E12" s="125"/>
      <c r="F12" s="41"/>
    </row>
    <row r="13" spans="1:6" ht="18" customHeight="1">
      <c r="A13" s="39" t="s">
        <v>39</v>
      </c>
      <c r="B13" s="40" t="s">
        <v>53</v>
      </c>
      <c r="C13" s="47"/>
      <c r="D13" s="125"/>
      <c r="E13" s="125"/>
      <c r="F13" s="41"/>
    </row>
    <row r="14" spans="1:6" ht="18" customHeight="1">
      <c r="A14" s="39" t="s">
        <v>283</v>
      </c>
      <c r="B14" s="40" t="s">
        <v>54</v>
      </c>
      <c r="C14" s="47"/>
      <c r="D14" s="125"/>
      <c r="E14" s="125"/>
      <c r="F14" s="41"/>
    </row>
    <row r="15" spans="1:6" ht="18" customHeight="1">
      <c r="A15" s="39" t="s">
        <v>284</v>
      </c>
      <c r="B15" s="40" t="s">
        <v>56</v>
      </c>
      <c r="C15" s="47"/>
      <c r="D15" s="125"/>
      <c r="E15" s="125"/>
      <c r="F15" s="41"/>
    </row>
    <row r="16" spans="1:6" ht="18" customHeight="1">
      <c r="A16" s="39" t="s">
        <v>285</v>
      </c>
      <c r="B16" s="40" t="s">
        <v>55</v>
      </c>
      <c r="C16" s="47"/>
      <c r="D16" s="125"/>
      <c r="E16" s="125"/>
      <c r="F16" s="41"/>
    </row>
    <row r="17" spans="1:6" ht="18" customHeight="1">
      <c r="A17" s="39">
        <v>11</v>
      </c>
      <c r="B17" s="40" t="s">
        <v>289</v>
      </c>
      <c r="C17" s="47">
        <v>0</v>
      </c>
      <c r="D17" s="125"/>
      <c r="E17" s="125"/>
      <c r="F17" s="41"/>
    </row>
    <row r="18" spans="1:6" ht="18" customHeight="1">
      <c r="A18" s="39"/>
      <c r="B18" s="40"/>
      <c r="C18" s="47"/>
      <c r="D18" s="125"/>
      <c r="E18" s="125"/>
      <c r="F18" s="41"/>
    </row>
    <row r="19" spans="1:6" ht="18" customHeight="1">
      <c r="A19" s="39"/>
      <c r="B19" s="40"/>
      <c r="C19" s="47"/>
      <c r="D19" s="125"/>
      <c r="E19" s="125"/>
      <c r="F19" s="41"/>
    </row>
    <row r="20" spans="1:6" ht="18" customHeight="1">
      <c r="A20" s="39"/>
      <c r="B20" s="40"/>
      <c r="C20" s="47"/>
      <c r="D20" s="125"/>
      <c r="E20" s="125"/>
      <c r="F20" s="41"/>
    </row>
    <row r="21" spans="1:6" ht="18" customHeight="1">
      <c r="A21" s="39"/>
      <c r="B21" s="40"/>
      <c r="C21" s="47"/>
      <c r="D21" s="125"/>
      <c r="E21" s="125"/>
      <c r="F21" s="41"/>
    </row>
    <row r="22" spans="1:6" ht="18" customHeight="1">
      <c r="A22" s="39"/>
      <c r="B22" s="40"/>
      <c r="C22" s="47"/>
      <c r="D22" s="125"/>
      <c r="E22" s="125"/>
      <c r="F22" s="41"/>
    </row>
    <row r="23" spans="1:6" ht="18" customHeight="1">
      <c r="A23" s="39"/>
      <c r="B23" s="40"/>
      <c r="C23" s="47"/>
      <c r="D23" s="125"/>
      <c r="E23" s="125"/>
      <c r="F23" s="41"/>
    </row>
    <row r="24" spans="1:6" ht="18" customHeight="1">
      <c r="A24" s="39"/>
      <c r="B24" s="40"/>
      <c r="C24" s="47"/>
      <c r="D24" s="125"/>
      <c r="E24" s="125"/>
      <c r="F24" s="41"/>
    </row>
    <row r="25" spans="1:6" ht="18" customHeight="1">
      <c r="A25" s="39"/>
      <c r="B25" s="40"/>
      <c r="C25" s="47"/>
      <c r="D25" s="125"/>
      <c r="E25" s="125"/>
      <c r="F25" s="41"/>
    </row>
    <row r="26" spans="1:6" ht="18" customHeight="1">
      <c r="A26" s="39"/>
      <c r="B26" s="40"/>
      <c r="C26" s="47"/>
      <c r="D26" s="125"/>
      <c r="E26" s="125"/>
      <c r="F26" s="41"/>
    </row>
    <row r="27" spans="1:6" ht="18" customHeight="1">
      <c r="A27" s="39"/>
      <c r="B27" s="40"/>
      <c r="C27" s="47"/>
      <c r="D27" s="125"/>
      <c r="E27" s="125"/>
      <c r="F27" s="41"/>
    </row>
    <row r="28" spans="1:6" ht="18" customHeight="1">
      <c r="A28" s="39"/>
      <c r="B28" s="40"/>
      <c r="C28" s="47"/>
      <c r="D28" s="125"/>
      <c r="E28" s="125"/>
      <c r="F28" s="41"/>
    </row>
    <row r="29" spans="1:6" ht="18" customHeight="1">
      <c r="A29" s="39"/>
      <c r="B29" s="40"/>
      <c r="C29" s="47"/>
      <c r="D29" s="125"/>
      <c r="E29" s="125"/>
      <c r="F29" s="41"/>
    </row>
    <row r="30" spans="1:6" ht="18" customHeight="1">
      <c r="A30" s="39"/>
      <c r="B30" s="40"/>
      <c r="C30" s="47"/>
      <c r="D30" s="125"/>
      <c r="E30" s="125"/>
      <c r="F30" s="41"/>
    </row>
    <row r="31" spans="1:6" ht="18" customHeight="1">
      <c r="A31" s="39"/>
      <c r="B31" s="40"/>
      <c r="C31" s="47"/>
      <c r="D31" s="125"/>
      <c r="E31" s="125"/>
      <c r="F31" s="41"/>
    </row>
    <row r="32" spans="1:6" ht="18" customHeight="1">
      <c r="A32" s="39"/>
      <c r="B32" s="40"/>
      <c r="C32" s="47"/>
      <c r="D32" s="125"/>
      <c r="E32" s="125"/>
      <c r="F32" s="41"/>
    </row>
    <row r="33" spans="1:6" ht="18" customHeight="1">
      <c r="A33" s="39"/>
      <c r="B33" s="40"/>
      <c r="C33" s="47"/>
      <c r="D33" s="125"/>
      <c r="E33" s="125"/>
      <c r="F33" s="41"/>
    </row>
    <row r="34" spans="1:6" ht="18" customHeight="1">
      <c r="A34" s="39"/>
      <c r="B34" s="40"/>
      <c r="C34" s="47"/>
      <c r="D34" s="125"/>
      <c r="E34" s="125"/>
      <c r="F34" s="41"/>
    </row>
    <row r="35" spans="1:6" ht="18" customHeight="1">
      <c r="A35" s="39"/>
      <c r="B35" s="40"/>
      <c r="C35" s="47"/>
      <c r="D35" s="125"/>
      <c r="E35" s="125"/>
      <c r="F35" s="41"/>
    </row>
    <row r="36" spans="1:6" ht="18" customHeight="1" thickBot="1">
      <c r="A36" s="42"/>
      <c r="B36" s="43" t="s">
        <v>286</v>
      </c>
      <c r="C36" s="48">
        <f>C17</f>
        <v>0</v>
      </c>
      <c r="D36" s="129"/>
      <c r="E36" s="129"/>
      <c r="F36" s="44" t="s">
        <v>280</v>
      </c>
    </row>
    <row r="37" spans="1:6" ht="18" customHeight="1">
      <c r="A37" s="127" t="s">
        <v>287</v>
      </c>
      <c r="B37" s="127"/>
      <c r="C37" s="127"/>
      <c r="D37" s="127"/>
      <c r="E37" s="127"/>
      <c r="F37" s="127"/>
    </row>
    <row r="38" spans="1:6" ht="18" customHeight="1">
      <c r="A38" s="128"/>
      <c r="B38" s="128"/>
      <c r="C38" s="128"/>
      <c r="D38" s="49"/>
      <c r="E38" s="123" t="s">
        <v>288</v>
      </c>
      <c r="F38" s="123"/>
    </row>
  </sheetData>
  <mergeCells count="41">
    <mergeCell ref="A37:F37"/>
    <mergeCell ref="A38:C38"/>
    <mergeCell ref="E38:F38"/>
    <mergeCell ref="D34:E34"/>
    <mergeCell ref="D35:E35"/>
    <mergeCell ref="D36:E36"/>
    <mergeCell ref="D31:E31"/>
    <mergeCell ref="D32:E32"/>
    <mergeCell ref="D33:E33"/>
    <mergeCell ref="D28:E28"/>
    <mergeCell ref="D29:E29"/>
    <mergeCell ref="D30:E30"/>
    <mergeCell ref="D25:E25"/>
    <mergeCell ref="D26:E26"/>
    <mergeCell ref="D27:E27"/>
    <mergeCell ref="D22:E22"/>
    <mergeCell ref="D23:E23"/>
    <mergeCell ref="D24:E24"/>
    <mergeCell ref="D19:E19"/>
    <mergeCell ref="D20:E20"/>
    <mergeCell ref="D21:E21"/>
    <mergeCell ref="D16:E16"/>
    <mergeCell ref="D17:E17"/>
    <mergeCell ref="D18:E18"/>
    <mergeCell ref="D13:E13"/>
    <mergeCell ref="D14:E14"/>
    <mergeCell ref="D15:E15"/>
    <mergeCell ref="D10:E10"/>
    <mergeCell ref="D11:E11"/>
    <mergeCell ref="D12:E12"/>
    <mergeCell ref="D7:E7"/>
    <mergeCell ref="D8:E8"/>
    <mergeCell ref="D9:E9"/>
    <mergeCell ref="D4:E4"/>
    <mergeCell ref="D5:E5"/>
    <mergeCell ref="D6:E6"/>
    <mergeCell ref="A1:D1"/>
    <mergeCell ref="E1:F1"/>
    <mergeCell ref="A2:F2"/>
    <mergeCell ref="A3:C3"/>
    <mergeCell ref="E3:F3"/>
  </mergeCells>
  <phoneticPr fontId="2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35"/>
  <sheetViews>
    <sheetView showGridLines="0" workbookViewId="0">
      <selection activeCell="H21" sqref="H21"/>
    </sheetView>
  </sheetViews>
  <sheetFormatPr defaultColWidth="9" defaultRowHeight="11.25"/>
  <cols>
    <col min="1" max="1" width="10.1640625" customWidth="1"/>
    <col min="2" max="2" width="26.83203125" customWidth="1"/>
    <col min="3" max="3" width="29.6640625" customWidth="1"/>
    <col min="4" max="4" width="2.1640625" customWidth="1"/>
    <col min="5" max="5" width="17.83203125" style="53" customWidth="1"/>
    <col min="6" max="6" width="0.1640625" customWidth="1"/>
    <col min="7" max="7" width="11.1640625" customWidth="1"/>
    <col min="8" max="8" width="17.6640625" style="53" customWidth="1"/>
  </cols>
  <sheetData>
    <row r="1" spans="1:8" ht="39.75" customHeight="1">
      <c r="A1" s="130" t="s">
        <v>258</v>
      </c>
      <c r="B1" s="130"/>
      <c r="C1" s="130"/>
      <c r="D1" s="130"/>
      <c r="E1" s="130"/>
      <c r="F1" s="130"/>
      <c r="G1" s="131"/>
      <c r="H1" s="131"/>
    </row>
    <row r="2" spans="1:8" ht="28.5" customHeight="1">
      <c r="A2" s="76" t="s">
        <v>290</v>
      </c>
      <c r="B2" s="132"/>
      <c r="C2" s="132"/>
      <c r="D2" s="133" t="s">
        <v>17</v>
      </c>
      <c r="E2" s="133"/>
      <c r="F2" s="133"/>
      <c r="G2" s="134" t="s">
        <v>18</v>
      </c>
      <c r="H2" s="134"/>
    </row>
    <row r="3" spans="1:8" ht="28.5" customHeight="1">
      <c r="A3" s="32" t="s">
        <v>19</v>
      </c>
      <c r="B3" s="34" t="s">
        <v>77</v>
      </c>
      <c r="C3" s="135" t="s">
        <v>237</v>
      </c>
      <c r="D3" s="135"/>
      <c r="E3" s="57" t="s">
        <v>270</v>
      </c>
      <c r="F3" s="135" t="s">
        <v>271</v>
      </c>
      <c r="G3" s="135"/>
      <c r="H3" s="54" t="s">
        <v>272</v>
      </c>
    </row>
    <row r="4" spans="1:8" ht="18" customHeight="1">
      <c r="A4" s="33" t="s">
        <v>20</v>
      </c>
      <c r="B4" s="35" t="s">
        <v>57</v>
      </c>
      <c r="C4" s="136" t="s">
        <v>267</v>
      </c>
      <c r="D4" s="136"/>
      <c r="E4" s="58"/>
      <c r="F4" s="137"/>
      <c r="G4" s="137"/>
      <c r="H4" s="55">
        <f>H8</f>
        <v>0</v>
      </c>
    </row>
    <row r="5" spans="1:8" ht="28.5" customHeight="1">
      <c r="A5" s="33" t="s">
        <v>259</v>
      </c>
      <c r="B5" s="35" t="s">
        <v>263</v>
      </c>
      <c r="C5" s="136" t="s">
        <v>268</v>
      </c>
      <c r="D5" s="136"/>
      <c r="E5" s="58"/>
      <c r="F5" s="137">
        <v>0</v>
      </c>
      <c r="G5" s="137"/>
      <c r="H5" s="55"/>
    </row>
    <row r="6" spans="1:8" ht="28.5" customHeight="1">
      <c r="A6" s="33" t="s">
        <v>260</v>
      </c>
      <c r="B6" s="35" t="s">
        <v>264</v>
      </c>
      <c r="C6" s="136" t="s">
        <v>268</v>
      </c>
      <c r="D6" s="136"/>
      <c r="E6" s="58"/>
      <c r="F6" s="137">
        <v>0</v>
      </c>
      <c r="G6" s="137"/>
      <c r="H6" s="55"/>
    </row>
    <row r="7" spans="1:8" ht="28.5" customHeight="1">
      <c r="A7" s="33" t="s">
        <v>261</v>
      </c>
      <c r="B7" s="35" t="s">
        <v>265</v>
      </c>
      <c r="C7" s="136" t="s">
        <v>268</v>
      </c>
      <c r="D7" s="136"/>
      <c r="E7" s="58"/>
      <c r="F7" s="137">
        <v>0</v>
      </c>
      <c r="G7" s="137"/>
      <c r="H7" s="55"/>
    </row>
    <row r="8" spans="1:8" ht="28.5" customHeight="1">
      <c r="A8" s="33" t="s">
        <v>262</v>
      </c>
      <c r="B8" s="35" t="s">
        <v>266</v>
      </c>
      <c r="C8" s="136" t="s">
        <v>268</v>
      </c>
      <c r="D8" s="136"/>
      <c r="E8" s="58">
        <f>'表-08 分部分项工程和单价措施项目清单与计价表'!J128+'表-11 总价措施项目清单与计价表'!G38+'表-12 其他项目清单与计价汇总表'!C36</f>
        <v>0</v>
      </c>
      <c r="F8" s="137">
        <v>0.1</v>
      </c>
      <c r="G8" s="137"/>
      <c r="H8" s="55">
        <f>0.001*E8</f>
        <v>0</v>
      </c>
    </row>
    <row r="9" spans="1:8" ht="28.5" customHeight="1">
      <c r="A9" s="33" t="s">
        <v>21</v>
      </c>
      <c r="B9" s="35" t="s">
        <v>58</v>
      </c>
      <c r="C9" s="136" t="s">
        <v>269</v>
      </c>
      <c r="D9" s="136"/>
      <c r="E9" s="58">
        <f>'表-08 分部分项工程和单价措施项目清单与计价表'!J128+'表-11 总价措施项目清单与计价表'!G38+'表-12 其他项目清单与计价汇总表'!C36+'表-13 规费、税金项目清单与计价表'!H4</f>
        <v>0</v>
      </c>
      <c r="F9" s="137">
        <v>3</v>
      </c>
      <c r="G9" s="137"/>
      <c r="H9" s="55">
        <f>0.03*E9</f>
        <v>0</v>
      </c>
    </row>
    <row r="10" spans="1:8" ht="18" customHeight="1">
      <c r="A10" s="33"/>
      <c r="B10" s="35"/>
      <c r="C10" s="136"/>
      <c r="D10" s="136"/>
      <c r="E10" s="58"/>
      <c r="F10" s="137"/>
      <c r="G10" s="137"/>
      <c r="H10" s="55"/>
    </row>
    <row r="11" spans="1:8" ht="18" customHeight="1">
      <c r="A11" s="33"/>
      <c r="B11" s="35"/>
      <c r="C11" s="136"/>
      <c r="D11" s="136"/>
      <c r="E11" s="58"/>
      <c r="F11" s="137"/>
      <c r="G11" s="137"/>
      <c r="H11" s="55"/>
    </row>
    <row r="12" spans="1:8" ht="18" customHeight="1">
      <c r="A12" s="33"/>
      <c r="B12" s="35"/>
      <c r="C12" s="136"/>
      <c r="D12" s="136"/>
      <c r="E12" s="58"/>
      <c r="F12" s="137"/>
      <c r="G12" s="137"/>
      <c r="H12" s="55"/>
    </row>
    <row r="13" spans="1:8" ht="18" customHeight="1">
      <c r="A13" s="33"/>
      <c r="B13" s="35"/>
      <c r="C13" s="136"/>
      <c r="D13" s="136"/>
      <c r="E13" s="58"/>
      <c r="F13" s="137"/>
      <c r="G13" s="137"/>
      <c r="H13" s="55"/>
    </row>
    <row r="14" spans="1:8" ht="18" customHeight="1">
      <c r="A14" s="33"/>
      <c r="B14" s="35"/>
      <c r="C14" s="136"/>
      <c r="D14" s="136"/>
      <c r="E14" s="58"/>
      <c r="F14" s="137"/>
      <c r="G14" s="137"/>
      <c r="H14" s="55"/>
    </row>
    <row r="15" spans="1:8" ht="18" customHeight="1">
      <c r="A15" s="33"/>
      <c r="B15" s="35"/>
      <c r="C15" s="136"/>
      <c r="D15" s="136"/>
      <c r="E15" s="58"/>
      <c r="F15" s="137"/>
      <c r="G15" s="137"/>
      <c r="H15" s="55"/>
    </row>
    <row r="16" spans="1:8" ht="18" customHeight="1">
      <c r="A16" s="33"/>
      <c r="B16" s="35"/>
      <c r="C16" s="136"/>
      <c r="D16" s="136"/>
      <c r="E16" s="58"/>
      <c r="F16" s="137"/>
      <c r="G16" s="137"/>
      <c r="H16" s="55"/>
    </row>
    <row r="17" spans="1:8" ht="18" customHeight="1">
      <c r="A17" s="33"/>
      <c r="B17" s="35"/>
      <c r="C17" s="136"/>
      <c r="D17" s="136"/>
      <c r="E17" s="58"/>
      <c r="F17" s="137"/>
      <c r="G17" s="137"/>
      <c r="H17" s="55"/>
    </row>
    <row r="18" spans="1:8" ht="18" customHeight="1">
      <c r="A18" s="33"/>
      <c r="B18" s="35"/>
      <c r="C18" s="136"/>
      <c r="D18" s="136"/>
      <c r="E18" s="58"/>
      <c r="F18" s="137"/>
      <c r="G18" s="137"/>
      <c r="H18" s="55"/>
    </row>
    <row r="19" spans="1:8" ht="18" customHeight="1">
      <c r="A19" s="33"/>
      <c r="B19" s="35"/>
      <c r="C19" s="136"/>
      <c r="D19" s="136"/>
      <c r="E19" s="58"/>
      <c r="F19" s="137"/>
      <c r="G19" s="137"/>
      <c r="H19" s="55"/>
    </row>
    <row r="20" spans="1:8" ht="18" customHeight="1">
      <c r="A20" s="33"/>
      <c r="B20" s="35"/>
      <c r="C20" s="136"/>
      <c r="D20" s="136"/>
      <c r="E20" s="58"/>
      <c r="F20" s="137"/>
      <c r="G20" s="137"/>
      <c r="H20" s="55"/>
    </row>
    <row r="21" spans="1:8" ht="18" customHeight="1">
      <c r="A21" s="33"/>
      <c r="B21" s="35"/>
      <c r="C21" s="136"/>
      <c r="D21" s="136"/>
      <c r="E21" s="58"/>
      <c r="F21" s="137"/>
      <c r="G21" s="137"/>
      <c r="H21" s="55"/>
    </row>
    <row r="22" spans="1:8" ht="18" customHeight="1">
      <c r="A22" s="33"/>
      <c r="B22" s="35"/>
      <c r="C22" s="136"/>
      <c r="D22" s="136"/>
      <c r="E22" s="58"/>
      <c r="F22" s="137"/>
      <c r="G22" s="137"/>
      <c r="H22" s="55"/>
    </row>
    <row r="23" spans="1:8" ht="18" customHeight="1">
      <c r="A23" s="33"/>
      <c r="B23" s="35"/>
      <c r="C23" s="136"/>
      <c r="D23" s="136"/>
      <c r="E23" s="58"/>
      <c r="F23" s="137"/>
      <c r="G23" s="137"/>
      <c r="H23" s="55"/>
    </row>
    <row r="24" spans="1:8" ht="18" customHeight="1">
      <c r="A24" s="33"/>
      <c r="B24" s="35"/>
      <c r="C24" s="136"/>
      <c r="D24" s="136"/>
      <c r="E24" s="58"/>
      <c r="F24" s="137"/>
      <c r="G24" s="137"/>
      <c r="H24" s="55"/>
    </row>
    <row r="25" spans="1:8" ht="18" customHeight="1">
      <c r="A25" s="33"/>
      <c r="B25" s="35"/>
      <c r="C25" s="136"/>
      <c r="D25" s="136"/>
      <c r="E25" s="58"/>
      <c r="F25" s="137"/>
      <c r="G25" s="137"/>
      <c r="H25" s="55"/>
    </row>
    <row r="26" spans="1:8" ht="18" customHeight="1">
      <c r="A26" s="33"/>
      <c r="B26" s="35"/>
      <c r="C26" s="136"/>
      <c r="D26" s="136"/>
      <c r="E26" s="58"/>
      <c r="F26" s="137"/>
      <c r="G26" s="137"/>
      <c r="H26" s="55"/>
    </row>
    <row r="27" spans="1:8" ht="18" customHeight="1">
      <c r="A27" s="33"/>
      <c r="B27" s="35"/>
      <c r="C27" s="136"/>
      <c r="D27" s="136"/>
      <c r="E27" s="58"/>
      <c r="F27" s="137"/>
      <c r="G27" s="137"/>
      <c r="H27" s="55"/>
    </row>
    <row r="28" spans="1:8" ht="18" customHeight="1">
      <c r="A28" s="33"/>
      <c r="B28" s="35"/>
      <c r="C28" s="136"/>
      <c r="D28" s="136"/>
      <c r="E28" s="58"/>
      <c r="F28" s="137"/>
      <c r="G28" s="137"/>
      <c r="H28" s="55"/>
    </row>
    <row r="29" spans="1:8" ht="18" customHeight="1">
      <c r="A29" s="33"/>
      <c r="B29" s="35"/>
      <c r="C29" s="136"/>
      <c r="D29" s="136"/>
      <c r="E29" s="58"/>
      <c r="F29" s="137"/>
      <c r="G29" s="137"/>
      <c r="H29" s="55"/>
    </row>
    <row r="30" spans="1:8" ht="18" customHeight="1">
      <c r="A30" s="33"/>
      <c r="B30" s="35"/>
      <c r="C30" s="136"/>
      <c r="D30" s="136"/>
      <c r="E30" s="58"/>
      <c r="F30" s="137"/>
      <c r="G30" s="137"/>
      <c r="H30" s="55"/>
    </row>
    <row r="31" spans="1:8" ht="18" customHeight="1">
      <c r="A31" s="33"/>
      <c r="B31" s="35"/>
      <c r="C31" s="136"/>
      <c r="D31" s="136"/>
      <c r="E31" s="58"/>
      <c r="F31" s="137"/>
      <c r="G31" s="137"/>
      <c r="H31" s="55"/>
    </row>
    <row r="32" spans="1:8" ht="18" customHeight="1">
      <c r="A32" s="33"/>
      <c r="B32" s="35"/>
      <c r="C32" s="136"/>
      <c r="D32" s="136"/>
      <c r="E32" s="58"/>
      <c r="F32" s="137"/>
      <c r="G32" s="137"/>
      <c r="H32" s="55"/>
    </row>
    <row r="33" spans="1:8" ht="18" customHeight="1">
      <c r="A33" s="138" t="s">
        <v>256</v>
      </c>
      <c r="B33" s="139"/>
      <c r="C33" s="139"/>
      <c r="D33" s="139"/>
      <c r="E33" s="139"/>
      <c r="F33" s="139"/>
      <c r="G33" s="139"/>
      <c r="H33" s="56">
        <f>H4+H9</f>
        <v>0</v>
      </c>
    </row>
    <row r="34" spans="1:8" ht="18" customHeight="1">
      <c r="A34" s="140" t="s">
        <v>273</v>
      </c>
      <c r="B34" s="140"/>
      <c r="C34" s="140"/>
      <c r="D34" s="141" t="s">
        <v>253</v>
      </c>
      <c r="E34" s="141"/>
      <c r="F34" s="141"/>
      <c r="G34" s="141"/>
      <c r="H34" s="141"/>
    </row>
    <row r="35" spans="1:8" ht="18" customHeight="1">
      <c r="A35" s="140"/>
      <c r="B35" s="140"/>
      <c r="C35" s="140"/>
      <c r="D35" s="141"/>
      <c r="E35" s="141"/>
      <c r="F35" s="141"/>
      <c r="G35" s="142" t="s">
        <v>274</v>
      </c>
      <c r="H35" s="142"/>
    </row>
  </sheetData>
  <mergeCells count="70">
    <mergeCell ref="A34:C34"/>
    <mergeCell ref="D34:H34"/>
    <mergeCell ref="A35:C35"/>
    <mergeCell ref="D35:F35"/>
    <mergeCell ref="G35:H35"/>
    <mergeCell ref="C31:D31"/>
    <mergeCell ref="F31:G31"/>
    <mergeCell ref="C32:D32"/>
    <mergeCell ref="F32:G32"/>
    <mergeCell ref="A33:G33"/>
    <mergeCell ref="C28:D28"/>
    <mergeCell ref="F28:G28"/>
    <mergeCell ref="C29:D29"/>
    <mergeCell ref="F29:G29"/>
    <mergeCell ref="C30:D30"/>
    <mergeCell ref="F30:G30"/>
    <mergeCell ref="C25:D25"/>
    <mergeCell ref="F25:G25"/>
    <mergeCell ref="C26:D26"/>
    <mergeCell ref="F26:G26"/>
    <mergeCell ref="C27:D27"/>
    <mergeCell ref="F27:G27"/>
    <mergeCell ref="C22:D22"/>
    <mergeCell ref="F22:G22"/>
    <mergeCell ref="C23:D23"/>
    <mergeCell ref="F23:G23"/>
    <mergeCell ref="C24:D24"/>
    <mergeCell ref="F24:G24"/>
    <mergeCell ref="C19:D19"/>
    <mergeCell ref="F19:G19"/>
    <mergeCell ref="C20:D20"/>
    <mergeCell ref="F20:G20"/>
    <mergeCell ref="C21:D21"/>
    <mergeCell ref="F21:G21"/>
    <mergeCell ref="C16:D16"/>
    <mergeCell ref="F16:G16"/>
    <mergeCell ref="C17:D17"/>
    <mergeCell ref="F17:G17"/>
    <mergeCell ref="C18:D18"/>
    <mergeCell ref="F18:G18"/>
    <mergeCell ref="C13:D13"/>
    <mergeCell ref="F13:G13"/>
    <mergeCell ref="C14:D14"/>
    <mergeCell ref="F14:G14"/>
    <mergeCell ref="C15:D15"/>
    <mergeCell ref="F15:G15"/>
    <mergeCell ref="C10:D10"/>
    <mergeCell ref="F10:G10"/>
    <mergeCell ref="C11:D11"/>
    <mergeCell ref="F11:G11"/>
    <mergeCell ref="C12:D12"/>
    <mergeCell ref="F12:G12"/>
    <mergeCell ref="C7:D7"/>
    <mergeCell ref="F7:G7"/>
    <mergeCell ref="C8:D8"/>
    <mergeCell ref="F8:G8"/>
    <mergeCell ref="C9:D9"/>
    <mergeCell ref="F9:G9"/>
    <mergeCell ref="C4:D4"/>
    <mergeCell ref="F4:G4"/>
    <mergeCell ref="C5:D5"/>
    <mergeCell ref="F5:G5"/>
    <mergeCell ref="C6:D6"/>
    <mergeCell ref="F6:G6"/>
    <mergeCell ref="A1:H1"/>
    <mergeCell ref="A2:C2"/>
    <mergeCell ref="D2:F2"/>
    <mergeCell ref="G2:H2"/>
    <mergeCell ref="C3:D3"/>
    <mergeCell ref="F3:G3"/>
  </mergeCells>
  <phoneticPr fontId="24" type="noConversion"/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扉-3 投标总价扉页</vt:lpstr>
      <vt:lpstr>表-04 单位工程投标报价汇总表</vt:lpstr>
      <vt:lpstr>表-08 分部分项工程和单价措施项目清单与计价表</vt:lpstr>
      <vt:lpstr>表-11 总价措施项目清单与计价表</vt:lpstr>
      <vt:lpstr>表-12 其他项目清单与计价汇总表</vt:lpstr>
      <vt:lpstr>表-13 规费、税金项目清单与计价表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张锦</cp:lastModifiedBy>
  <dcterms:created xsi:type="dcterms:W3CDTF">2018-04-24T09:59:01Z</dcterms:created>
  <dcterms:modified xsi:type="dcterms:W3CDTF">2018-05-25T03:35:28Z</dcterms:modified>
</cp:coreProperties>
</file>