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27735" windowHeight="13275"/>
  </bookViews>
  <sheets>
    <sheet name="封-3 投标总价封面" sheetId="1" r:id="rId1"/>
    <sheet name="扉-3 投标总价扉页" sheetId="2" r:id="rId2"/>
    <sheet name="表-04 单位工程投标报价汇总表" sheetId="3" r:id="rId3"/>
    <sheet name="表-08 分部分项工程和单价措施项目清单与计价表" sheetId="4" r:id="rId4"/>
    <sheet name="表-11 总价措施项目清单与计价表" sheetId="5" r:id="rId5"/>
    <sheet name="表-13 规费、税金项目清单与计价表" sheetId="6" r:id="rId6"/>
  </sheets>
  <calcPr calcId="125725"/>
</workbook>
</file>

<file path=xl/calcChain.xml><?xml version="1.0" encoding="utf-8"?>
<calcChain xmlns="http://schemas.openxmlformats.org/spreadsheetml/2006/main">
  <c r="J27" i="4"/>
  <c r="J28"/>
  <c r="J29"/>
  <c r="J30"/>
  <c r="J31"/>
  <c r="J32"/>
  <c r="J33"/>
  <c r="J34"/>
  <c r="J35"/>
  <c r="J36"/>
  <c r="J37"/>
  <c r="J26"/>
  <c r="J8"/>
  <c r="J9"/>
  <c r="J10"/>
  <c r="J11"/>
  <c r="J12"/>
  <c r="J13"/>
  <c r="J14"/>
  <c r="J15"/>
  <c r="J16"/>
  <c r="J17"/>
  <c r="J7"/>
  <c r="J43" l="1"/>
  <c r="J18"/>
  <c r="J44" l="1"/>
  <c r="C4" i="3" l="1"/>
  <c r="G4" i="5"/>
  <c r="C6" i="3" l="1"/>
  <c r="C5" s="1"/>
  <c r="G43" i="5"/>
  <c r="E8" i="6" l="1"/>
  <c r="H8" s="1"/>
  <c r="H4" s="1"/>
  <c r="C19" i="3" l="1"/>
  <c r="E9" i="6"/>
  <c r="H9" s="1"/>
  <c r="C20" i="3" s="1"/>
  <c r="H33" i="6" l="1"/>
  <c r="C21" i="3"/>
  <c r="C36" s="1"/>
</calcChain>
</file>

<file path=xl/sharedStrings.xml><?xml version="1.0" encoding="utf-8"?>
<sst xmlns="http://schemas.openxmlformats.org/spreadsheetml/2006/main" count="327" uniqueCount="223">
  <si>
    <t>工程</t>
  </si>
  <si>
    <t>投 标 总 价</t>
  </si>
  <si>
    <t>投 标 人：</t>
  </si>
  <si>
    <t>(单位盖章)</t>
  </si>
  <si>
    <t>年   月   日</t>
  </si>
  <si>
    <t>封-3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</si>
  <si>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</si>
  <si>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</si>
  <si>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</si>
  <si>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</si>
  <si>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</si>
  <si>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</si>
  <si>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</si>
  <si>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（小写）：</t>
  </si>
  <si>
    <t>（大写）：</t>
  </si>
  <si>
    <t>(签字或盖章)</t>
  </si>
  <si>
    <t>（造价人员签字盖专用章）</t>
  </si>
  <si>
    <t>扉-3</t>
  </si>
  <si>
    <t>单位工程投标报价汇总表</t>
  </si>
  <si>
    <t>工程名称：燃气管道安装工程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</si>
  <si>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</si>
  <si>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</si>
  <si>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</si>
  <si>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</si>
  <si>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</si>
  <si>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</si>
  <si>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</si>
  <si>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</si>
  <si>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</si>
  <si>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</si>
  <si>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</si>
  <si>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</si>
  <si>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</si>
  <si>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</si>
  <si>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</si>
  <si>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</si>
  <si>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</si>
  <si>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</si>
  <si>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</si>
  <si>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</si>
  <si>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</si>
  <si>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</si>
  <si>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</si>
  <si>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</si>
  <si>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</si>
  <si>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</si>
  <si>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</si>
  <si>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</si>
  <si>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</si>
  <si>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暂列金额</t>
  </si>
  <si>
    <t>暂估价</t>
  </si>
  <si>
    <t>计日工</t>
  </si>
  <si>
    <t>总承包服务费</t>
  </si>
  <si>
    <t>材料检验试验费</t>
  </si>
  <si>
    <t>预算包干费</t>
  </si>
  <si>
    <t>工程优质费</t>
  </si>
  <si>
    <t>索赔费用</t>
  </si>
  <si>
    <t>现场签证费用</t>
  </si>
  <si>
    <t>其他费用</t>
  </si>
  <si>
    <t>规费</t>
  </si>
  <si>
    <t>税金</t>
  </si>
  <si>
    <t>总造价</t>
  </si>
  <si>
    <t>人工费</t>
  </si>
  <si>
    <t>金额:(元)</t>
  </si>
  <si>
    <t>其中：暂估价(元)</t>
  </si>
  <si>
    <t>－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</si>
  <si>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</si>
  <si>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</si>
  <si>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</si>
  <si>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</si>
  <si>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</si>
  <si>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</si>
  <si>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</si>
  <si>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031001001001</t>
  </si>
  <si>
    <t>031001002002</t>
  </si>
  <si>
    <t>031201001001</t>
  </si>
  <si>
    <t>030503008001</t>
  </si>
  <si>
    <t>031003002001</t>
  </si>
  <si>
    <t>031003011001</t>
  </si>
  <si>
    <t>031002001001</t>
  </si>
  <si>
    <t>031003011002</t>
  </si>
  <si>
    <t>粤031001012001</t>
  </si>
  <si>
    <t>031002003001</t>
  </si>
  <si>
    <t>031007005001</t>
  </si>
  <si>
    <t>项目名称</t>
  </si>
  <si>
    <t>整个项目</t>
  </si>
  <si>
    <t>镀锌钢管（燃气专用无缝钢管D50）</t>
  </si>
  <si>
    <t>镀锌钢管（燃气专用无缝钢管D57）</t>
  </si>
  <si>
    <t>管道刷油</t>
  </si>
  <si>
    <t>电动、电磁阀门（电磁阀DN50）</t>
  </si>
  <si>
    <t>螺纹法兰阀门（球阀）</t>
  </si>
  <si>
    <t>法兰（带颈平焊法兰）缠绕垫</t>
  </si>
  <si>
    <t>管道支架</t>
  </si>
  <si>
    <t>法兰（法兰盖板）</t>
  </si>
  <si>
    <t>燃气管道气压总体试验</t>
  </si>
  <si>
    <t>套管（刚性防水穿墙套管)</t>
  </si>
  <si>
    <t>燃气表（无线远传膜式燃气表JGD16-ML-G）</t>
  </si>
  <si>
    <t>项目特征描述</t>
  </si>
  <si>
    <t>1.安装部位:室外  
2.输送介质:燃气  
3.材质:焊接钢管  
4.型号、规格:DN50mm  
5.连接方式:焊接连接  
6.含所需三通、弯头等管件</t>
  </si>
  <si>
    <t>1.安装部位:室外  
2.输送介质:燃气  
3.材质:焊接钢管  
4.型号、规格:DN57mm  
5.连接方式:焊接连接  
6.含所需三通、弯头等管件</t>
  </si>
  <si>
    <t>管道除锈刷油:人工除轻锈，红丹漆两遍，调和漆两遍</t>
  </si>
  <si>
    <t>按设计图纸</t>
  </si>
  <si>
    <t>1.公用
2.型号、规格:详设计图纸
3.托架材质及防腐:碳钢，红丹调和漆各两遍</t>
  </si>
  <si>
    <t>计量单位</t>
  </si>
  <si>
    <t>m</t>
  </si>
  <si>
    <t>m2</t>
  </si>
  <si>
    <t>个</t>
  </si>
  <si>
    <t>片</t>
  </si>
  <si>
    <t>kg</t>
  </si>
  <si>
    <t>套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</si>
  <si>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</si>
  <si>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</si>
  <si>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</si>
  <si>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</si>
  <si>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</si>
  <si>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</si>
  <si>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</si>
  <si>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</si>
  <si>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</si>
  <si>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030904001001</t>
  </si>
  <si>
    <t>030607001001</t>
  </si>
  <si>
    <t>031007006001</t>
  </si>
  <si>
    <t>031007006002</t>
  </si>
  <si>
    <t>031301018008</t>
  </si>
  <si>
    <t>031301018002</t>
  </si>
  <si>
    <t>031301018007</t>
  </si>
  <si>
    <t>031301018005</t>
  </si>
  <si>
    <t>031301018006</t>
  </si>
  <si>
    <t>031301018003</t>
  </si>
  <si>
    <t>031301018004</t>
  </si>
  <si>
    <t>031301017002</t>
  </si>
  <si>
    <t>点型探测器（可燃气体报警探测器）</t>
  </si>
  <si>
    <t>安全监测装置（可燃气体报警控制器）</t>
  </si>
  <si>
    <t>炉具改造费</t>
  </si>
  <si>
    <t>炉具检测费</t>
  </si>
  <si>
    <t>代办报装费</t>
  </si>
  <si>
    <t>设计费</t>
  </si>
  <si>
    <t>审图费</t>
  </si>
  <si>
    <t>带气接驳作业费</t>
  </si>
  <si>
    <t>装饰面修复费</t>
  </si>
  <si>
    <t>竣工资料编制费</t>
  </si>
  <si>
    <t>竣工验收报备费</t>
  </si>
  <si>
    <t>脚手架搭拆</t>
  </si>
  <si>
    <t>措施项目</t>
  </si>
  <si>
    <t>1.名称:可燃气体探测器 
2.多线制:N+1
3.类型:传统型
4.含管线敷设、调试
5.按设计图纸要求布管、布线</t>
  </si>
  <si>
    <t>将液化气炉灶改造为适合甲方使用的同等参数的炉具</t>
  </si>
  <si>
    <t>改造后的炉具必须符合广州燃气集团相关规范要求</t>
  </si>
  <si>
    <t>路</t>
  </si>
  <si>
    <t>台</t>
  </si>
  <si>
    <t>项</t>
  </si>
  <si>
    <t>总价措施项目清单与计价表</t>
  </si>
  <si>
    <t>8</t>
  </si>
  <si>
    <t>9</t>
  </si>
  <si>
    <t>10</t>
  </si>
  <si>
    <t>031302001001</t>
  </si>
  <si>
    <t>031302002001</t>
  </si>
  <si>
    <t>031302003001</t>
  </si>
  <si>
    <t>031302004001</t>
  </si>
  <si>
    <t>031302005001</t>
  </si>
  <si>
    <t>031302006001</t>
  </si>
  <si>
    <t>031302007001</t>
  </si>
  <si>
    <t>粤031302008001</t>
  </si>
  <si>
    <t>粤031302009001</t>
  </si>
  <si>
    <t>LSSGCSF00001</t>
  </si>
  <si>
    <t>安全文明施工</t>
  </si>
  <si>
    <t>夜间施工增加费</t>
  </si>
  <si>
    <t>非夜间施工增加</t>
  </si>
  <si>
    <t>二次搬运</t>
  </si>
  <si>
    <t>冬雨季施工增加</t>
  </si>
  <si>
    <t>已完工程及设备保护</t>
  </si>
  <si>
    <t>高层施工增加</t>
  </si>
  <si>
    <t>赶工措施费</t>
  </si>
  <si>
    <t>文明工地增加费</t>
  </si>
  <si>
    <t>绿色施工措施费</t>
  </si>
  <si>
    <t>计算基础</t>
  </si>
  <si>
    <t>分部分项人工费</t>
  </si>
  <si>
    <t>管井内非夜间施工增加费+地下室非夜间施工增加费</t>
  </si>
  <si>
    <t>高层增加费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</si>
  <si>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</si>
  <si>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</si>
  <si>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</si>
  <si>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</si>
  <si>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</si>
  <si>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</si>
  <si>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</si>
  <si>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以人工费为计算基础，费率28.9613%</t>
  </si>
  <si>
    <t>以夜间施工项目人工费的20%计算</t>
  </si>
  <si>
    <t>赶工措施费=（1-δ）*人工费*0.7 （0.8≤δ＜1   式中：δ=合同工期/定额工期）</t>
  </si>
  <si>
    <t>以分部分项工程费为计算基础；市级文明工地0.20%；省级文明工地0.40%</t>
  </si>
  <si>
    <t>依据“穗建造价【2015】69号文”与“中山市住房和城乡建设局关于绿色施工措施费计价办法的通知”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</si>
  <si>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</si>
  <si>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</si>
  <si>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</si>
  <si>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</si>
  <si>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合    计</t>
  </si>
  <si>
    <t>，安装、市政、地铁、修缮，绿色施工措施费可按分部分项工程费的0.4%计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</si>
  <si>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</si>
  <si>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</si>
  <si>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</si>
  <si>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</si>
  <si>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</si>
  <si>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</si>
  <si>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</si>
  <si>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</si>
  <si>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</si>
  <si>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</si>
  <si>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</si>
  <si>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</si>
  <si>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</si>
  <si>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</si>
  <si>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</si>
  <si>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金额(元)</t>
  </si>
  <si>
    <t xml:space="preserve"> 编制人（造价人员）：</t>
  </si>
  <si>
    <t>表—13</t>
  </si>
  <si>
    <t>广州市白云区供销总公司厨房燃气管道安装</t>
    <phoneticPr fontId="31" type="noConversion"/>
  </si>
  <si>
    <t>广州市白云区供销总公司厨房燃气管道安装工程</t>
    <phoneticPr fontId="31" type="noConversion"/>
  </si>
  <si>
    <t>广州市白云区供销总公司厨房燃气管道安装</t>
    <phoneticPr fontId="31" type="noConversion"/>
  </si>
  <si>
    <t>广州市白云区供销总公司</t>
    <phoneticPr fontId="31" type="noConversion"/>
  </si>
  <si>
    <t>委托设计，由施工单位联系相关设计单位</t>
    <phoneticPr fontId="31" type="noConversion"/>
  </si>
  <si>
    <t>全过程涉及到的流程代办，以及协调监理、设计、检测机构、燃气集团等相关部门，确保通气点火</t>
    <phoneticPr fontId="31" type="noConversion"/>
  </si>
  <si>
    <t>（必填）</t>
    <phoneticPr fontId="31" type="noConversion"/>
  </si>
  <si>
    <t>（必填）</t>
    <phoneticPr fontId="31" type="noConversion"/>
  </si>
  <si>
    <r>
      <t>X万X</t>
    </r>
    <r>
      <rPr>
        <sz val="12"/>
        <rFont val="宋体"/>
        <charset val="134"/>
      </rPr>
      <t>仟</t>
    </r>
    <r>
      <rPr>
        <sz val="12"/>
        <rFont val="宋体"/>
        <family val="3"/>
        <charset val="134"/>
      </rPr>
      <t>X佰X</t>
    </r>
    <r>
      <rPr>
        <sz val="12"/>
        <rFont val="宋体"/>
        <charset val="134"/>
      </rPr>
      <t>拾</t>
    </r>
    <r>
      <rPr>
        <sz val="12"/>
        <rFont val="宋体"/>
        <family val="3"/>
        <charset val="134"/>
      </rPr>
      <t>X</t>
    </r>
    <r>
      <rPr>
        <sz val="12"/>
        <rFont val="宋体"/>
        <charset val="134"/>
      </rPr>
      <t>元</t>
    </r>
    <r>
      <rPr>
        <sz val="12"/>
        <rFont val="宋体"/>
        <family val="3"/>
        <charset val="134"/>
      </rPr>
      <t>X</t>
    </r>
    <r>
      <rPr>
        <sz val="12"/>
        <rFont val="宋体"/>
        <charset val="134"/>
      </rPr>
      <t>角</t>
    </r>
    <r>
      <rPr>
        <sz val="12"/>
        <rFont val="宋体"/>
        <family val="3"/>
        <charset val="134"/>
      </rPr>
      <t>X</t>
    </r>
    <r>
      <rPr>
        <sz val="12"/>
        <rFont val="宋体"/>
        <charset val="134"/>
      </rPr>
      <t>分（必填）</t>
    </r>
    <phoneticPr fontId="3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</si>
</sst>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37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sz val="15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0" fillId="0" borderId="0"/>
  </cellStyleXfs>
  <cellXfs count="140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right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center" wrapText="1"/>
    </xf>
    <xf numFmtId="0" fontId="8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left" wrapText="1"/>
    </xf>
    <xf numFmtId="0" fontId="13" fillId="2" borderId="2" xfId="1" applyFont="1" applyFill="1" applyBorder="1" applyAlignment="1">
      <alignment horizontal="right" wrapText="1"/>
    </xf>
    <xf numFmtId="0" fontId="13" fillId="2" borderId="0" xfId="1" applyFont="1" applyFill="1" applyAlignment="1">
      <alignment horizontal="right" wrapText="1"/>
    </xf>
    <xf numFmtId="0" fontId="8" fillId="2" borderId="0" xfId="1" applyFont="1" applyFill="1" applyAlignment="1">
      <alignment horizontal="right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left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right" vertical="center" wrapText="1"/>
    </xf>
    <xf numFmtId="0" fontId="16" fillId="2" borderId="12" xfId="1" applyFont="1" applyFill="1" applyBorder="1" applyAlignment="1">
      <alignment horizontal="right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left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right" vertical="center" wrapText="1"/>
    </xf>
    <xf numFmtId="0" fontId="19" fillId="2" borderId="12" xfId="1" applyFont="1" applyFill="1" applyBorder="1" applyAlignment="1">
      <alignment horizontal="right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4" fillId="2" borderId="7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left" vertical="center" wrapText="1"/>
    </xf>
    <xf numFmtId="0" fontId="24" fillId="2" borderId="9" xfId="1" applyFont="1" applyFill="1" applyBorder="1" applyAlignment="1">
      <alignment horizontal="left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4" fillId="2" borderId="9" xfId="1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center" vertical="center" wrapText="1"/>
    </xf>
    <xf numFmtId="0" fontId="24" fillId="2" borderId="11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left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8" fillId="2" borderId="5" xfId="1" applyFont="1" applyFill="1" applyBorder="1" applyAlignment="1">
      <alignment horizontal="center" vertical="center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8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1" fillId="2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left" wrapText="1"/>
    </xf>
    <xf numFmtId="0" fontId="33" fillId="2" borderId="1" xfId="1" applyFont="1" applyFill="1" applyBorder="1" applyAlignment="1">
      <alignment horizontal="center" wrapText="1"/>
    </xf>
    <xf numFmtId="0" fontId="3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left" wrapText="1"/>
    </xf>
    <xf numFmtId="0" fontId="12" fillId="2" borderId="1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top" wrapText="1"/>
    </xf>
    <xf numFmtId="0" fontId="11" fillId="2" borderId="0" xfId="1" applyFont="1" applyFill="1" applyAlignment="1">
      <alignment horizontal="right" wrapText="1"/>
    </xf>
    <xf numFmtId="0" fontId="12" fillId="2" borderId="3" xfId="1" applyFont="1" applyFill="1" applyBorder="1" applyAlignment="1">
      <alignment horizontal="left" wrapText="1"/>
    </xf>
    <xf numFmtId="0" fontId="10" fillId="2" borderId="0" xfId="1" applyFont="1" applyFill="1" applyAlignment="1">
      <alignment horizontal="center" vertical="center" wrapText="1"/>
    </xf>
    <xf numFmtId="0" fontId="12" fillId="2" borderId="1" xfId="1" applyFont="1" applyFill="1" applyBorder="1" applyAlignment="1">
      <alignment horizontal="left" wrapText="1"/>
    </xf>
    <xf numFmtId="0" fontId="16" fillId="2" borderId="8" xfId="1" applyFont="1" applyFill="1" applyBorder="1" applyAlignment="1">
      <alignment horizontal="right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right" vertical="center" wrapText="1"/>
    </xf>
    <xf numFmtId="0" fontId="17" fillId="2" borderId="0" xfId="1" applyFont="1" applyFill="1" applyAlignment="1">
      <alignment horizontal="left" vertical="top" wrapText="1"/>
    </xf>
    <xf numFmtId="0" fontId="17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right" wrapText="1"/>
    </xf>
    <xf numFmtId="0" fontId="15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right" vertical="center" wrapText="1"/>
    </xf>
    <xf numFmtId="0" fontId="16" fillId="2" borderId="0" xfId="1" applyFont="1" applyFill="1" applyAlignment="1">
      <alignment horizontal="left" wrapText="1"/>
    </xf>
    <xf numFmtId="0" fontId="16" fillId="2" borderId="0" xfId="1" applyFont="1" applyFill="1" applyAlignment="1">
      <alignment horizontal="right" wrapText="1"/>
    </xf>
    <xf numFmtId="0" fontId="16" fillId="2" borderId="7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left" vertical="top" wrapText="1"/>
    </xf>
    <xf numFmtId="0" fontId="22" fillId="2" borderId="0" xfId="1" applyFont="1" applyFill="1" applyAlignment="1">
      <alignment horizontal="left" vertical="top" wrapText="1"/>
    </xf>
    <xf numFmtId="0" fontId="21" fillId="2" borderId="0" xfId="1" applyFont="1" applyFill="1" applyAlignment="1">
      <alignment horizontal="right" vertical="top" wrapText="1"/>
    </xf>
    <xf numFmtId="0" fontId="19" fillId="2" borderId="8" xfId="1" applyFont="1" applyFill="1" applyBorder="1" applyAlignment="1">
      <alignment horizontal="left" vertical="center" wrapText="1"/>
    </xf>
    <xf numFmtId="0" fontId="19" fillId="2" borderId="8" xfId="1" applyFont="1" applyFill="1" applyBorder="1" applyAlignment="1">
      <alignment horizontal="right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right" vertical="center" wrapText="1"/>
    </xf>
    <xf numFmtId="0" fontId="19" fillId="2" borderId="0" xfId="1" applyFont="1" applyFill="1" applyAlignment="1">
      <alignment horizontal="left" wrapText="1"/>
    </xf>
    <xf numFmtId="0" fontId="19" fillId="2" borderId="0" xfId="1" applyFont="1" applyFill="1" applyAlignment="1">
      <alignment horizontal="right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left" wrapText="1"/>
    </xf>
    <xf numFmtId="0" fontId="25" fillId="2" borderId="0" xfId="1" applyFont="1" applyFill="1" applyAlignment="1">
      <alignment horizontal="right" vertical="center" wrapText="1"/>
    </xf>
    <xf numFmtId="0" fontId="24" fillId="2" borderId="8" xfId="1" applyFont="1" applyFill="1" applyBorder="1" applyAlignment="1">
      <alignment horizontal="right" vertical="center" wrapText="1"/>
    </xf>
    <xf numFmtId="0" fontId="24" fillId="2" borderId="8" xfId="1" applyFont="1" applyFill="1" applyBorder="1" applyAlignment="1">
      <alignment horizontal="left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24" fillId="2" borderId="9" xfId="1" applyFont="1" applyFill="1" applyBorder="1" applyAlignment="1">
      <alignment horizontal="center" vertical="center" wrapText="1"/>
    </xf>
    <xf numFmtId="0" fontId="24" fillId="2" borderId="9" xfId="1" applyFont="1" applyFill="1" applyBorder="1" applyAlignment="1">
      <alignment horizontal="left" vertical="center" wrapText="1"/>
    </xf>
    <xf numFmtId="0" fontId="24" fillId="2" borderId="0" xfId="1" applyFont="1" applyFill="1" applyAlignment="1">
      <alignment horizontal="left" wrapText="1"/>
    </xf>
    <xf numFmtId="0" fontId="24" fillId="2" borderId="0" xfId="1" applyFont="1" applyFill="1" applyAlignment="1">
      <alignment horizontal="right" wrapText="1"/>
    </xf>
    <xf numFmtId="0" fontId="24" fillId="2" borderId="7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right" vertical="center" wrapText="1"/>
    </xf>
    <xf numFmtId="0" fontId="24" fillId="2" borderId="9" xfId="1" applyFont="1" applyFill="1" applyBorder="1" applyAlignment="1">
      <alignment horizontal="right" vertical="center" wrapText="1"/>
    </xf>
    <xf numFmtId="0" fontId="29" fillId="2" borderId="0" xfId="1" applyFont="1" applyFill="1" applyAlignment="1">
      <alignment horizontal="left" vertical="center" wrapText="1"/>
    </xf>
    <xf numFmtId="0" fontId="29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right" wrapText="1"/>
    </xf>
    <xf numFmtId="0" fontId="28" fillId="2" borderId="8" xfId="1" applyFont="1" applyFill="1" applyBorder="1" applyAlignment="1">
      <alignment horizontal="left" vertical="center" wrapText="1"/>
    </xf>
    <xf numFmtId="0" fontId="28" fillId="2" borderId="8" xfId="1" applyFont="1" applyFill="1" applyBorder="1" applyAlignment="1">
      <alignment horizontal="right" vertical="center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27" fillId="2" borderId="0" xfId="1" applyFont="1" applyFill="1" applyAlignment="1">
      <alignment horizontal="right" vertical="center" wrapText="1"/>
    </xf>
    <xf numFmtId="0" fontId="28" fillId="2" borderId="0" xfId="1" applyFont="1" applyFill="1" applyAlignment="1">
      <alignment horizontal="left" wrapText="1"/>
    </xf>
    <xf numFmtId="0" fontId="28" fillId="2" borderId="0" xfId="1" applyFont="1" applyFill="1" applyAlignment="1">
      <alignment horizontal="center" wrapText="1"/>
    </xf>
    <xf numFmtId="0" fontId="28" fillId="2" borderId="0" xfId="1" applyFont="1" applyFill="1" applyAlignment="1">
      <alignment horizontal="right" wrapText="1"/>
    </xf>
    <xf numFmtId="0" fontId="28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wrapText="1"/>
    </xf>
    <xf numFmtId="0" fontId="34" fillId="2" borderId="1" xfId="1" applyFont="1" applyFill="1" applyBorder="1" applyAlignment="1">
      <alignment horizontal="left" wrapText="1"/>
    </xf>
    <xf numFmtId="0" fontId="34" fillId="2" borderId="3" xfId="1" applyFont="1" applyFill="1" applyBorder="1" applyAlignment="1">
      <alignment horizontal="left" wrapText="1"/>
    </xf>
    <xf numFmtId="0" fontId="35" fillId="2" borderId="8" xfId="1" applyFont="1" applyFill="1" applyBorder="1" applyAlignment="1">
      <alignment horizontal="left" vertical="center" wrapText="1"/>
    </xf>
    <xf numFmtId="176" fontId="19" fillId="2" borderId="8" xfId="1" applyNumberFormat="1" applyFont="1" applyFill="1" applyBorder="1" applyAlignment="1">
      <alignment horizontal="center" vertical="center" wrapText="1"/>
    </xf>
    <xf numFmtId="176" fontId="19" fillId="2" borderId="8" xfId="1" applyNumberFormat="1" applyFont="1" applyFill="1" applyBorder="1" applyAlignment="1">
      <alignment horizontal="right" vertical="center" wrapText="1"/>
    </xf>
    <xf numFmtId="176" fontId="19" fillId="2" borderId="9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24" fillId="2" borderId="7" xfId="1" applyNumberFormat="1" applyFont="1" applyFill="1" applyBorder="1" applyAlignment="1">
      <alignment horizontal="center" vertical="center" wrapText="1"/>
    </xf>
    <xf numFmtId="176" fontId="24" fillId="2" borderId="8" xfId="1" applyNumberFormat="1" applyFont="1" applyFill="1" applyBorder="1" applyAlignment="1">
      <alignment horizontal="right" vertical="center" wrapText="1"/>
    </xf>
    <xf numFmtId="176" fontId="24" fillId="2" borderId="9" xfId="1" applyNumberFormat="1" applyFont="1" applyFill="1" applyBorder="1" applyAlignment="1">
      <alignment horizontal="right" vertical="center" wrapText="1"/>
    </xf>
    <xf numFmtId="176" fontId="28" fillId="2" borderId="7" xfId="1" applyNumberFormat="1" applyFont="1" applyFill="1" applyBorder="1" applyAlignment="1">
      <alignment horizontal="center" vertical="center" wrapText="1"/>
    </xf>
    <xf numFmtId="176" fontId="28" fillId="2" borderId="8" xfId="1" applyNumberFormat="1" applyFont="1" applyFill="1" applyBorder="1" applyAlignment="1">
      <alignment horizontal="right" vertical="center" wrapText="1"/>
    </xf>
    <xf numFmtId="176" fontId="28" fillId="2" borderId="10" xfId="1" applyNumberFormat="1" applyFont="1" applyFill="1" applyBorder="1" applyAlignment="1">
      <alignment horizontal="center" vertical="center" wrapText="1"/>
    </xf>
    <xf numFmtId="176" fontId="28" fillId="2" borderId="11" xfId="1" applyNumberFormat="1" applyFont="1" applyFill="1" applyBorder="1" applyAlignment="1">
      <alignment horizontal="right" vertical="center" wrapText="1"/>
    </xf>
    <xf numFmtId="176" fontId="29" fillId="2" borderId="12" xfId="1" applyNumberFormat="1" applyFont="1" applyFill="1" applyBorder="1" applyAlignment="1">
      <alignment horizontal="left" vertical="center" wrapText="1"/>
    </xf>
    <xf numFmtId="176" fontId="16" fillId="2" borderId="0" xfId="1" applyNumberFormat="1" applyFont="1" applyFill="1" applyAlignment="1">
      <alignment horizontal="left" wrapText="1"/>
    </xf>
    <xf numFmtId="176" fontId="17" fillId="2" borderId="0" xfId="1" applyNumberFormat="1" applyFont="1" applyFill="1" applyAlignment="1">
      <alignment horizontal="center" vertical="center" wrapText="1"/>
    </xf>
    <xf numFmtId="176" fontId="16" fillId="2" borderId="8" xfId="1" applyNumberFormat="1" applyFont="1" applyFill="1" applyBorder="1" applyAlignment="1">
      <alignment horizontal="right" vertical="center" wrapText="1"/>
    </xf>
    <xf numFmtId="176" fontId="16" fillId="2" borderId="9" xfId="1" applyNumberFormat="1" applyFont="1" applyFill="1" applyBorder="1" applyAlignment="1">
      <alignment horizontal="right" vertical="center" wrapText="1"/>
    </xf>
    <xf numFmtId="177" fontId="12" fillId="2" borderId="3" xfId="1" applyNumberFormat="1" applyFont="1" applyFill="1" applyBorder="1" applyAlignment="1">
      <alignment horizontal="left" wrapText="1"/>
    </xf>
    <xf numFmtId="0" fontId="36" fillId="2" borderId="1" xfId="1" applyFont="1" applyFill="1" applyBorder="1" applyAlignment="1">
      <alignment horizontal="center" wrapText="1"/>
    </xf>
    <xf numFmtId="177" fontId="34" fillId="2" borderId="3" xfId="1" applyNumberFormat="1" applyFont="1" applyFill="1" applyBorder="1" applyAlignment="1">
      <alignment horizontal="left" wrapText="1"/>
    </xf>
    <xf numFmtId="0" fontId="34" fillId="2" borderId="1" xfId="1" applyFont="1" applyFill="1" applyBorder="1" applyAlignment="1">
      <alignment horizont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showGridLines="0" tabSelected="1" workbookViewId="0">
      <selection activeCell="F3" sqref="F3:G3"/>
    </sheetView>
  </sheetViews>
  <sheetFormatPr defaultColWidth="9" defaultRowHeight="11.25"/>
  <cols>
    <col min="1" max="1" width="20" customWidth="1"/>
    <col min="2" max="2" width="0.5" customWidth="1"/>
    <col min="3" max="3" width="24" customWidth="1"/>
    <col min="4" max="4" width="8.5" customWidth="1"/>
    <col min="5" max="5" width="33" customWidth="1"/>
    <col min="6" max="6" width="2.5" customWidth="1"/>
    <col min="7" max="7" width="27.1640625" customWidth="1"/>
  </cols>
  <sheetData>
    <row r="1" spans="1:7" ht="127.5" customHeight="1">
      <c r="A1" s="1"/>
      <c r="B1" s="47" t="s">
        <v>214</v>
      </c>
      <c r="C1" s="48"/>
      <c r="D1" s="48"/>
      <c r="E1" s="48"/>
      <c r="F1" s="48"/>
      <c r="G1" s="2" t="s">
        <v>0</v>
      </c>
    </row>
    <row r="2" spans="1:7" ht="60" customHeight="1">
      <c r="A2" s="49" t="s">
        <v>1</v>
      </c>
      <c r="B2" s="49"/>
      <c r="C2" s="49"/>
      <c r="D2" s="49"/>
      <c r="E2" s="49"/>
      <c r="F2" s="49"/>
      <c r="G2" s="49"/>
    </row>
    <row r="3" spans="1:7" ht="231.75" customHeight="1">
      <c r="A3" s="42"/>
      <c r="B3" s="42"/>
      <c r="C3" s="3" t="s">
        <v>2</v>
      </c>
      <c r="D3" s="137" t="s">
        <v>220</v>
      </c>
      <c r="E3" s="50"/>
      <c r="F3" s="42"/>
      <c r="G3" s="42"/>
    </row>
    <row r="4" spans="1:7" ht="36" customHeight="1">
      <c r="A4" s="42"/>
      <c r="B4" s="42"/>
      <c r="C4" s="4"/>
      <c r="D4" s="45" t="s">
        <v>3</v>
      </c>
      <c r="E4" s="45"/>
      <c r="F4" s="42"/>
      <c r="G4" s="42"/>
    </row>
    <row r="5" spans="1:7" ht="69.75" customHeight="1">
      <c r="A5" s="42"/>
      <c r="B5" s="42"/>
      <c r="C5" s="5"/>
      <c r="D5" s="46" t="s">
        <v>4</v>
      </c>
      <c r="E5" s="46"/>
      <c r="F5" s="42"/>
      <c r="G5" s="42"/>
    </row>
    <row r="6" spans="1:7" ht="21" customHeight="1">
      <c r="A6" s="42"/>
      <c r="B6" s="42"/>
      <c r="C6" s="5"/>
      <c r="D6" s="6"/>
      <c r="E6" s="6"/>
      <c r="F6" s="43"/>
      <c r="G6" s="43"/>
    </row>
    <row r="7" spans="1:7" ht="18" customHeight="1">
      <c r="A7" s="1"/>
      <c r="B7" s="44"/>
      <c r="C7" s="44"/>
      <c r="D7" s="44"/>
      <c r="E7" s="44"/>
      <c r="F7" s="44"/>
      <c r="G7" s="7" t="s">
        <v>5</v>
      </c>
    </row>
  </sheetData>
  <mergeCells count="14">
    <mergeCell ref="B1:F1"/>
    <mergeCell ref="A2:G2"/>
    <mergeCell ref="A3:B3"/>
    <mergeCell ref="D3:E3"/>
    <mergeCell ref="F3:G3"/>
    <mergeCell ref="A6:B6"/>
    <mergeCell ref="F6:G6"/>
    <mergeCell ref="B7:F7"/>
    <mergeCell ref="A4:B4"/>
    <mergeCell ref="D4:E4"/>
    <mergeCell ref="F4:G4"/>
    <mergeCell ref="A5:B5"/>
    <mergeCell ref="D5:E5"/>
    <mergeCell ref="F5:G5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>
      <selection activeCell="C11" sqref="C11:G11"/>
    </sheetView>
  </sheetViews>
  <sheetFormatPr defaultColWidth="9" defaultRowHeight="11.25"/>
  <cols>
    <col min="1" max="1" width="20.164062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spans="1:7" ht="99" customHeight="1">
      <c r="A1" s="8"/>
      <c r="B1" s="47" t="s">
        <v>216</v>
      </c>
      <c r="C1" s="47"/>
      <c r="D1" s="47"/>
      <c r="E1" s="47"/>
      <c r="F1" s="47"/>
      <c r="G1" s="9" t="s">
        <v>0</v>
      </c>
    </row>
    <row r="2" spans="1:7" ht="70.5" customHeight="1">
      <c r="A2" s="57" t="s">
        <v>1</v>
      </c>
      <c r="B2" s="57"/>
      <c r="C2" s="57"/>
      <c r="D2" s="57"/>
      <c r="E2" s="57"/>
      <c r="F2" s="57"/>
      <c r="G2" s="57"/>
    </row>
    <row r="3" spans="1:7" ht="37.5" customHeight="1">
      <c r="A3" s="52" t="s">
        <v>6</v>
      </c>
      <c r="B3" s="52"/>
      <c r="C3" s="117" t="s">
        <v>217</v>
      </c>
      <c r="D3" s="58"/>
      <c r="E3" s="58"/>
      <c r="F3" s="58"/>
      <c r="G3" s="58"/>
    </row>
    <row r="4" spans="1:7" ht="59.25" customHeight="1">
      <c r="A4" s="52" t="s">
        <v>7</v>
      </c>
      <c r="B4" s="52"/>
      <c r="C4" s="116" t="s">
        <v>215</v>
      </c>
      <c r="D4" s="56"/>
      <c r="E4" s="56"/>
      <c r="F4" s="56"/>
      <c r="G4" s="56"/>
    </row>
    <row r="5" spans="1:7" ht="59.25" customHeight="1">
      <c r="A5" s="52" t="s">
        <v>8</v>
      </c>
      <c r="B5" s="52"/>
      <c r="C5" s="10" t="s">
        <v>13</v>
      </c>
      <c r="D5" s="138" t="s">
        <v>221</v>
      </c>
      <c r="E5" s="136"/>
      <c r="F5" s="136"/>
      <c r="G5" s="136"/>
    </row>
    <row r="6" spans="1:7" ht="29.25" customHeight="1">
      <c r="A6" s="52"/>
      <c r="B6" s="52"/>
      <c r="C6" s="11" t="s">
        <v>14</v>
      </c>
      <c r="D6" s="118" t="s">
        <v>222</v>
      </c>
      <c r="E6" s="56"/>
      <c r="F6" s="56"/>
      <c r="G6" s="56"/>
    </row>
    <row r="7" spans="1:7" ht="84.75" customHeight="1">
      <c r="A7" s="52" t="s">
        <v>9</v>
      </c>
      <c r="B7" s="52"/>
      <c r="C7" s="139" t="s">
        <v>220</v>
      </c>
      <c r="D7" s="53"/>
      <c r="E7" s="53"/>
      <c r="F7" s="53"/>
      <c r="G7" s="53"/>
    </row>
    <row r="8" spans="1:7" ht="25.5" customHeight="1">
      <c r="A8" s="52"/>
      <c r="B8" s="52"/>
      <c r="C8" s="54" t="s">
        <v>3</v>
      </c>
      <c r="D8" s="54"/>
      <c r="E8" s="54"/>
      <c r="F8" s="54"/>
      <c r="G8" s="54"/>
    </row>
    <row r="9" spans="1:7" ht="59.25" customHeight="1">
      <c r="A9" s="52" t="s">
        <v>10</v>
      </c>
      <c r="B9" s="52"/>
      <c r="C9" s="139" t="s">
        <v>220</v>
      </c>
      <c r="D9" s="53"/>
      <c r="E9" s="53"/>
      <c r="F9" s="53"/>
      <c r="G9" s="53"/>
    </row>
    <row r="10" spans="1:7" ht="25.5" customHeight="1">
      <c r="A10" s="55"/>
      <c r="B10" s="55"/>
      <c r="C10" s="54" t="s">
        <v>15</v>
      </c>
      <c r="D10" s="54"/>
      <c r="E10" s="54"/>
      <c r="F10" s="54"/>
      <c r="G10" s="54"/>
    </row>
    <row r="11" spans="1:7" ht="59.25" customHeight="1">
      <c r="A11" s="52" t="s">
        <v>11</v>
      </c>
      <c r="B11" s="52"/>
      <c r="C11" s="139" t="s">
        <v>220</v>
      </c>
      <c r="D11" s="53"/>
      <c r="E11" s="53"/>
      <c r="F11" s="53"/>
      <c r="G11" s="53"/>
    </row>
    <row r="12" spans="1:7" ht="25.5" customHeight="1">
      <c r="A12" s="52"/>
      <c r="B12" s="52"/>
      <c r="C12" s="54" t="s">
        <v>16</v>
      </c>
      <c r="D12" s="54"/>
      <c r="E12" s="54"/>
      <c r="F12" s="54"/>
      <c r="G12" s="54"/>
    </row>
    <row r="13" spans="1:7" ht="59.25" customHeight="1">
      <c r="A13" s="52" t="s">
        <v>12</v>
      </c>
      <c r="B13" s="52"/>
      <c r="C13" s="53"/>
      <c r="D13" s="53"/>
      <c r="E13" s="53"/>
      <c r="F13" s="53"/>
      <c r="G13" s="53"/>
    </row>
    <row r="14" spans="1:7" ht="18" customHeight="1">
      <c r="A14" s="8"/>
      <c r="B14" s="51"/>
      <c r="C14" s="51"/>
      <c r="D14" s="51"/>
      <c r="E14" s="51"/>
      <c r="F14" s="51"/>
      <c r="G14" s="12" t="s">
        <v>17</v>
      </c>
    </row>
  </sheetData>
  <mergeCells count="25">
    <mergeCell ref="B1:F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B14:F14"/>
    <mergeCell ref="A11:B11"/>
    <mergeCell ref="C11:G11"/>
    <mergeCell ref="A12:B12"/>
    <mergeCell ref="C12:G12"/>
    <mergeCell ref="A13:B13"/>
    <mergeCell ref="C13:G13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>
      <selection activeCell="L21" sqref="L21"/>
    </sheetView>
  </sheetViews>
  <sheetFormatPr defaultColWidth="9" defaultRowHeight="11.25"/>
  <cols>
    <col min="1" max="1" width="12.83203125" customWidth="1"/>
    <col min="2" max="2" width="53" customWidth="1"/>
    <col min="3" max="3" width="0.83203125" customWidth="1"/>
    <col min="4" max="4" width="20.1640625" style="123" customWidth="1"/>
    <col min="5" max="5" width="7" style="123" customWidth="1"/>
    <col min="6" max="6" width="21.83203125" customWidth="1"/>
  </cols>
  <sheetData>
    <row r="1" spans="1:6" ht="39.75" customHeight="1">
      <c r="A1" s="66" t="s">
        <v>18</v>
      </c>
      <c r="B1" s="66"/>
      <c r="C1" s="66"/>
      <c r="D1" s="66"/>
      <c r="E1" s="67"/>
      <c r="F1" s="67"/>
    </row>
    <row r="2" spans="1:6" ht="28.5" customHeight="1">
      <c r="A2" s="68" t="s">
        <v>19</v>
      </c>
      <c r="B2" s="68"/>
      <c r="C2" s="68"/>
      <c r="D2" s="132" t="s">
        <v>20</v>
      </c>
      <c r="E2" s="69" t="s">
        <v>21</v>
      </c>
      <c r="F2" s="69"/>
    </row>
    <row r="3" spans="1:6" ht="18.75" customHeight="1">
      <c r="A3" s="13" t="s">
        <v>22</v>
      </c>
      <c r="B3" s="15" t="s">
        <v>43</v>
      </c>
      <c r="C3" s="70" t="s">
        <v>63</v>
      </c>
      <c r="D3" s="70"/>
      <c r="E3" s="70"/>
      <c r="F3" s="17" t="s">
        <v>64</v>
      </c>
    </row>
    <row r="4" spans="1:6" ht="18" customHeight="1">
      <c r="A4" s="14" t="s">
        <v>23</v>
      </c>
      <c r="B4" s="16" t="s">
        <v>44</v>
      </c>
      <c r="C4" s="134">
        <f>'表-08 分部分项工程和单价措施项目清单与计价表'!J44</f>
        <v>0</v>
      </c>
      <c r="D4" s="134"/>
      <c r="E4" s="134"/>
      <c r="F4" s="18"/>
    </row>
    <row r="5" spans="1:6" ht="18" customHeight="1">
      <c r="A5" s="14" t="s">
        <v>24</v>
      </c>
      <c r="B5" s="16" t="s">
        <v>45</v>
      </c>
      <c r="C5" s="134">
        <f>C6+C7</f>
        <v>0</v>
      </c>
      <c r="D5" s="134"/>
      <c r="E5" s="134"/>
      <c r="F5" s="18"/>
    </row>
    <row r="6" spans="1:6" ht="18" customHeight="1">
      <c r="A6" s="14" t="s">
        <v>25</v>
      </c>
      <c r="B6" s="16" t="s">
        <v>46</v>
      </c>
      <c r="C6" s="134">
        <f>'表-11 总价措施项目清单与计价表'!G4</f>
        <v>0</v>
      </c>
      <c r="D6" s="134"/>
      <c r="E6" s="134"/>
      <c r="F6" s="18"/>
    </row>
    <row r="7" spans="1:6" ht="18" customHeight="1">
      <c r="A7" s="14" t="s">
        <v>26</v>
      </c>
      <c r="B7" s="16" t="s">
        <v>47</v>
      </c>
      <c r="C7" s="134"/>
      <c r="D7" s="134"/>
      <c r="E7" s="134"/>
      <c r="F7" s="18"/>
    </row>
    <row r="8" spans="1:6" ht="18" customHeight="1">
      <c r="A8" s="14" t="s">
        <v>27</v>
      </c>
      <c r="B8" s="16" t="s">
        <v>48</v>
      </c>
      <c r="C8" s="134"/>
      <c r="D8" s="134"/>
      <c r="E8" s="134"/>
      <c r="F8" s="18" t="s">
        <v>65</v>
      </c>
    </row>
    <row r="9" spans="1:6" ht="18" customHeight="1">
      <c r="A9" s="14" t="s">
        <v>28</v>
      </c>
      <c r="B9" s="16" t="s">
        <v>49</v>
      </c>
      <c r="C9" s="134"/>
      <c r="D9" s="134"/>
      <c r="E9" s="134"/>
      <c r="F9" s="18"/>
    </row>
    <row r="10" spans="1:6" ht="18" customHeight="1">
      <c r="A10" s="14" t="s">
        <v>29</v>
      </c>
      <c r="B10" s="16" t="s">
        <v>50</v>
      </c>
      <c r="C10" s="134"/>
      <c r="D10" s="134"/>
      <c r="E10" s="134"/>
      <c r="F10" s="18"/>
    </row>
    <row r="11" spans="1:6" ht="18" customHeight="1">
      <c r="A11" s="14" t="s">
        <v>30</v>
      </c>
      <c r="B11" s="16" t="s">
        <v>51</v>
      </c>
      <c r="C11" s="134"/>
      <c r="D11" s="134"/>
      <c r="E11" s="134"/>
      <c r="F11" s="18"/>
    </row>
    <row r="12" spans="1:6" ht="18" customHeight="1">
      <c r="A12" s="14" t="s">
        <v>31</v>
      </c>
      <c r="B12" s="16" t="s">
        <v>52</v>
      </c>
      <c r="C12" s="134"/>
      <c r="D12" s="134"/>
      <c r="E12" s="134"/>
      <c r="F12" s="18"/>
    </row>
    <row r="13" spans="1:6" ht="18" customHeight="1">
      <c r="A13" s="14" t="s">
        <v>32</v>
      </c>
      <c r="B13" s="16" t="s">
        <v>53</v>
      </c>
      <c r="C13" s="134"/>
      <c r="D13" s="134"/>
      <c r="E13" s="134"/>
      <c r="F13" s="18"/>
    </row>
    <row r="14" spans="1:6" ht="18" customHeight="1">
      <c r="A14" s="14" t="s">
        <v>33</v>
      </c>
      <c r="B14" s="16" t="s">
        <v>54</v>
      </c>
      <c r="C14" s="134"/>
      <c r="D14" s="134"/>
      <c r="E14" s="134"/>
      <c r="F14" s="18"/>
    </row>
    <row r="15" spans="1:6" ht="18" customHeight="1">
      <c r="A15" s="14" t="s">
        <v>34</v>
      </c>
      <c r="B15" s="16" t="s">
        <v>55</v>
      </c>
      <c r="C15" s="134"/>
      <c r="D15" s="134"/>
      <c r="E15" s="134"/>
      <c r="F15" s="18"/>
    </row>
    <row r="16" spans="1:6" ht="18" customHeight="1">
      <c r="A16" s="14" t="s">
        <v>35</v>
      </c>
      <c r="B16" s="16" t="s">
        <v>56</v>
      </c>
      <c r="C16" s="134"/>
      <c r="D16" s="134"/>
      <c r="E16" s="134"/>
      <c r="F16" s="18"/>
    </row>
    <row r="17" spans="1:6" ht="18" customHeight="1">
      <c r="A17" s="14" t="s">
        <v>36</v>
      </c>
      <c r="B17" s="16" t="s">
        <v>57</v>
      </c>
      <c r="C17" s="134"/>
      <c r="D17" s="134"/>
      <c r="E17" s="134"/>
      <c r="F17" s="18"/>
    </row>
    <row r="18" spans="1:6" ht="18" customHeight="1">
      <c r="A18" s="14" t="s">
        <v>37</v>
      </c>
      <c r="B18" s="16" t="s">
        <v>58</v>
      </c>
      <c r="C18" s="134"/>
      <c r="D18" s="134"/>
      <c r="E18" s="134"/>
      <c r="F18" s="18"/>
    </row>
    <row r="19" spans="1:6" ht="18" customHeight="1">
      <c r="A19" s="14" t="s">
        <v>38</v>
      </c>
      <c r="B19" s="16" t="s">
        <v>59</v>
      </c>
      <c r="C19" s="134">
        <f>'表-13 规费、税金项目清单与计价表'!H4</f>
        <v>0</v>
      </c>
      <c r="D19" s="134"/>
      <c r="E19" s="134"/>
      <c r="F19" s="18" t="s">
        <v>65</v>
      </c>
    </row>
    <row r="20" spans="1:6" ht="18" customHeight="1">
      <c r="A20" s="14" t="s">
        <v>39</v>
      </c>
      <c r="B20" s="16" t="s">
        <v>60</v>
      </c>
      <c r="C20" s="134">
        <f>'表-13 规费、税金项目清单与计价表'!H9</f>
        <v>0</v>
      </c>
      <c r="D20" s="134"/>
      <c r="E20" s="134"/>
      <c r="F20" s="18" t="s">
        <v>65</v>
      </c>
    </row>
    <row r="21" spans="1:6" ht="18" customHeight="1">
      <c r="A21" s="14" t="s">
        <v>40</v>
      </c>
      <c r="B21" s="16" t="s">
        <v>61</v>
      </c>
      <c r="C21" s="134">
        <f>C4+C5+C8+C19+C20</f>
        <v>0</v>
      </c>
      <c r="D21" s="134"/>
      <c r="E21" s="134"/>
      <c r="F21" s="18"/>
    </row>
    <row r="22" spans="1:6" ht="18" customHeight="1">
      <c r="A22" s="14" t="s">
        <v>41</v>
      </c>
      <c r="B22" s="16" t="s">
        <v>62</v>
      </c>
      <c r="C22" s="134"/>
      <c r="D22" s="134"/>
      <c r="E22" s="134"/>
      <c r="F22" s="18"/>
    </row>
    <row r="23" spans="1:6" ht="18" customHeight="1">
      <c r="A23" s="14"/>
      <c r="B23" s="16"/>
      <c r="C23" s="59"/>
      <c r="D23" s="59"/>
      <c r="E23" s="59"/>
      <c r="F23" s="18"/>
    </row>
    <row r="24" spans="1:6" ht="18" customHeight="1">
      <c r="A24" s="14"/>
      <c r="B24" s="16"/>
      <c r="C24" s="59"/>
      <c r="D24" s="59"/>
      <c r="E24" s="59"/>
      <c r="F24" s="18"/>
    </row>
    <row r="25" spans="1:6" ht="18" customHeight="1">
      <c r="A25" s="14"/>
      <c r="B25" s="16"/>
      <c r="C25" s="59"/>
      <c r="D25" s="59"/>
      <c r="E25" s="59"/>
      <c r="F25" s="18"/>
    </row>
    <row r="26" spans="1:6" ht="18" customHeight="1">
      <c r="A26" s="14"/>
      <c r="B26" s="16"/>
      <c r="C26" s="59"/>
      <c r="D26" s="59"/>
      <c r="E26" s="59"/>
      <c r="F26" s="18"/>
    </row>
    <row r="27" spans="1:6" ht="18" customHeight="1">
      <c r="A27" s="14"/>
      <c r="B27" s="16"/>
      <c r="C27" s="59"/>
      <c r="D27" s="59"/>
      <c r="E27" s="59"/>
      <c r="F27" s="18"/>
    </row>
    <row r="28" spans="1:6" ht="18" customHeight="1">
      <c r="A28" s="14"/>
      <c r="B28" s="16"/>
      <c r="C28" s="59"/>
      <c r="D28" s="59"/>
      <c r="E28" s="59"/>
      <c r="F28" s="18"/>
    </row>
    <row r="29" spans="1:6" ht="18" customHeight="1">
      <c r="A29" s="14"/>
      <c r="B29" s="16"/>
      <c r="C29" s="59"/>
      <c r="D29" s="59"/>
      <c r="E29" s="59"/>
      <c r="F29" s="18"/>
    </row>
    <row r="30" spans="1:6" ht="18" customHeight="1">
      <c r="A30" s="14"/>
      <c r="B30" s="16"/>
      <c r="C30" s="59"/>
      <c r="D30" s="59"/>
      <c r="E30" s="59"/>
      <c r="F30" s="18"/>
    </row>
    <row r="31" spans="1:6" ht="18" customHeight="1">
      <c r="A31" s="14"/>
      <c r="B31" s="16"/>
      <c r="C31" s="59"/>
      <c r="D31" s="59"/>
      <c r="E31" s="59"/>
      <c r="F31" s="18"/>
    </row>
    <row r="32" spans="1:6" ht="18" customHeight="1">
      <c r="A32" s="14"/>
      <c r="B32" s="16"/>
      <c r="C32" s="59"/>
      <c r="D32" s="59"/>
      <c r="E32" s="59"/>
      <c r="F32" s="18"/>
    </row>
    <row r="33" spans="1:6" ht="18" customHeight="1">
      <c r="A33" s="14"/>
      <c r="B33" s="16"/>
      <c r="C33" s="59"/>
      <c r="D33" s="59"/>
      <c r="E33" s="59"/>
      <c r="F33" s="18"/>
    </row>
    <row r="34" spans="1:6" ht="18" customHeight="1">
      <c r="A34" s="14"/>
      <c r="B34" s="16"/>
      <c r="C34" s="59"/>
      <c r="D34" s="59"/>
      <c r="E34" s="59"/>
      <c r="F34" s="18"/>
    </row>
    <row r="35" spans="1:6" ht="18" customHeight="1">
      <c r="A35" s="14"/>
      <c r="B35" s="16"/>
      <c r="C35" s="59"/>
      <c r="D35" s="59"/>
      <c r="E35" s="59"/>
      <c r="F35" s="18"/>
    </row>
    <row r="36" spans="1:6" ht="18" customHeight="1">
      <c r="A36" s="60" t="s">
        <v>42</v>
      </c>
      <c r="B36" s="61"/>
      <c r="C36" s="135">
        <f>C21</f>
        <v>0</v>
      </c>
      <c r="D36" s="62"/>
      <c r="E36" s="62"/>
      <c r="F36" s="19"/>
    </row>
    <row r="37" spans="1:6" ht="18" customHeight="1">
      <c r="A37" s="63" t="s">
        <v>67</v>
      </c>
      <c r="B37" s="63"/>
      <c r="C37" s="63"/>
      <c r="D37" s="63"/>
      <c r="E37" s="63"/>
      <c r="F37" s="63"/>
    </row>
    <row r="38" spans="1:6" ht="18" customHeight="1">
      <c r="A38" s="64"/>
      <c r="B38" s="64"/>
      <c r="C38" s="64"/>
      <c r="D38" s="133"/>
      <c r="E38" s="65" t="s">
        <v>68</v>
      </c>
      <c r="F38" s="65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6"/>
  <sheetViews>
    <sheetView showGridLines="0" topLeftCell="A24" workbookViewId="0">
      <selection activeCell="Q27" sqref="Q27"/>
    </sheetView>
  </sheetViews>
  <sheetFormatPr defaultColWidth="9" defaultRowHeight="11.25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40625" customWidth="1"/>
    <col min="9" max="9" width="11.33203125" style="123" customWidth="1"/>
    <col min="10" max="10" width="13.83203125" style="123" customWidth="1"/>
    <col min="11" max="11" width="8.33203125" customWidth="1"/>
  </cols>
  <sheetData>
    <row r="1" spans="1:11" ht="39.75" customHeight="1">
      <c r="A1" s="82" t="s">
        <v>69</v>
      </c>
      <c r="B1" s="82"/>
      <c r="C1" s="82"/>
      <c r="D1" s="82"/>
      <c r="E1" s="82"/>
      <c r="F1" s="82"/>
      <c r="G1" s="82"/>
      <c r="H1" s="83"/>
      <c r="I1" s="83"/>
      <c r="J1" s="83"/>
      <c r="K1" s="83"/>
    </row>
    <row r="2" spans="1:11" ht="28.5" customHeight="1">
      <c r="A2" s="84" t="s">
        <v>19</v>
      </c>
      <c r="B2" s="84"/>
      <c r="C2" s="84"/>
      <c r="D2" s="84"/>
      <c r="E2" s="84" t="s">
        <v>20</v>
      </c>
      <c r="F2" s="84"/>
      <c r="G2" s="84"/>
      <c r="H2" s="85" t="s">
        <v>70</v>
      </c>
      <c r="I2" s="85"/>
      <c r="J2" s="85"/>
      <c r="K2" s="85"/>
    </row>
    <row r="3" spans="1:11" ht="18" customHeight="1">
      <c r="A3" s="86" t="s">
        <v>22</v>
      </c>
      <c r="B3" s="87" t="s">
        <v>72</v>
      </c>
      <c r="C3" s="87" t="s">
        <v>84</v>
      </c>
      <c r="D3" s="87" t="s">
        <v>97</v>
      </c>
      <c r="E3" s="87"/>
      <c r="F3" s="87" t="s">
        <v>103</v>
      </c>
      <c r="G3" s="87" t="s">
        <v>110</v>
      </c>
      <c r="H3" s="87"/>
      <c r="I3" s="87" t="s">
        <v>111</v>
      </c>
      <c r="J3" s="87"/>
      <c r="K3" s="88"/>
    </row>
    <row r="4" spans="1:11" ht="18" customHeight="1">
      <c r="A4" s="79"/>
      <c r="B4" s="81"/>
      <c r="C4" s="81"/>
      <c r="D4" s="81"/>
      <c r="E4" s="81"/>
      <c r="F4" s="81"/>
      <c r="G4" s="81"/>
      <c r="H4" s="81"/>
      <c r="I4" s="120" t="s">
        <v>112</v>
      </c>
      <c r="J4" s="120" t="s">
        <v>113</v>
      </c>
      <c r="K4" s="23" t="s">
        <v>114</v>
      </c>
    </row>
    <row r="5" spans="1:11" ht="18" customHeight="1">
      <c r="A5" s="79"/>
      <c r="B5" s="81"/>
      <c r="C5" s="81"/>
      <c r="D5" s="81"/>
      <c r="E5" s="81"/>
      <c r="F5" s="81"/>
      <c r="G5" s="81"/>
      <c r="H5" s="81"/>
      <c r="I5" s="120"/>
      <c r="J5" s="120"/>
      <c r="K5" s="23" t="s">
        <v>50</v>
      </c>
    </row>
    <row r="6" spans="1:11" ht="28.5" customHeight="1">
      <c r="A6" s="20"/>
      <c r="B6" s="22"/>
      <c r="C6" s="22" t="s">
        <v>85</v>
      </c>
      <c r="D6" s="77"/>
      <c r="E6" s="77"/>
      <c r="F6" s="22"/>
      <c r="G6" s="78"/>
      <c r="H6" s="78"/>
      <c r="I6" s="121"/>
      <c r="J6" s="121"/>
      <c r="K6" s="24"/>
    </row>
    <row r="7" spans="1:11" ht="79.5" customHeight="1">
      <c r="A7" s="20">
        <v>1</v>
      </c>
      <c r="B7" s="22" t="s">
        <v>73</v>
      </c>
      <c r="C7" s="22" t="s">
        <v>86</v>
      </c>
      <c r="D7" s="77" t="s">
        <v>98</v>
      </c>
      <c r="E7" s="77"/>
      <c r="F7" s="21" t="s">
        <v>104</v>
      </c>
      <c r="G7" s="78">
        <v>13</v>
      </c>
      <c r="H7" s="78"/>
      <c r="I7" s="121"/>
      <c r="J7" s="121">
        <f>G7*I7</f>
        <v>0</v>
      </c>
      <c r="K7" s="24"/>
    </row>
    <row r="8" spans="1:11" ht="79.5" customHeight="1">
      <c r="A8" s="20">
        <v>2</v>
      </c>
      <c r="B8" s="22" t="s">
        <v>74</v>
      </c>
      <c r="C8" s="22" t="s">
        <v>87</v>
      </c>
      <c r="D8" s="77" t="s">
        <v>99</v>
      </c>
      <c r="E8" s="77"/>
      <c r="F8" s="21" t="s">
        <v>104</v>
      </c>
      <c r="G8" s="78">
        <v>24</v>
      </c>
      <c r="H8" s="78"/>
      <c r="I8" s="121"/>
      <c r="J8" s="121">
        <f t="shared" ref="J8:J17" si="0">G8*I8</f>
        <v>0</v>
      </c>
      <c r="K8" s="24"/>
    </row>
    <row r="9" spans="1:11" ht="41.25" customHeight="1">
      <c r="A9" s="20">
        <v>3</v>
      </c>
      <c r="B9" s="22" t="s">
        <v>75</v>
      </c>
      <c r="C9" s="22" t="s">
        <v>88</v>
      </c>
      <c r="D9" s="77" t="s">
        <v>100</v>
      </c>
      <c r="E9" s="77"/>
      <c r="F9" s="21" t="s">
        <v>105</v>
      </c>
      <c r="G9" s="78">
        <v>9.7780000000000005</v>
      </c>
      <c r="H9" s="78"/>
      <c r="I9" s="121"/>
      <c r="J9" s="121">
        <f t="shared" si="0"/>
        <v>0</v>
      </c>
      <c r="K9" s="24"/>
    </row>
    <row r="10" spans="1:11" ht="41.25" customHeight="1">
      <c r="A10" s="20">
        <v>4</v>
      </c>
      <c r="B10" s="22" t="s">
        <v>76</v>
      </c>
      <c r="C10" s="22" t="s">
        <v>89</v>
      </c>
      <c r="D10" s="77" t="s">
        <v>101</v>
      </c>
      <c r="E10" s="77"/>
      <c r="F10" s="21" t="s">
        <v>106</v>
      </c>
      <c r="G10" s="78">
        <v>1</v>
      </c>
      <c r="H10" s="78"/>
      <c r="I10" s="121"/>
      <c r="J10" s="121">
        <f t="shared" si="0"/>
        <v>0</v>
      </c>
      <c r="K10" s="24"/>
    </row>
    <row r="11" spans="1:11" ht="28.5" customHeight="1">
      <c r="A11" s="20">
        <v>5</v>
      </c>
      <c r="B11" s="22" t="s">
        <v>77</v>
      </c>
      <c r="C11" s="22" t="s">
        <v>90</v>
      </c>
      <c r="D11" s="77" t="s">
        <v>101</v>
      </c>
      <c r="E11" s="77"/>
      <c r="F11" s="21" t="s">
        <v>106</v>
      </c>
      <c r="G11" s="78">
        <v>3</v>
      </c>
      <c r="H11" s="78"/>
      <c r="I11" s="121"/>
      <c r="J11" s="121">
        <f t="shared" si="0"/>
        <v>0</v>
      </c>
      <c r="K11" s="24"/>
    </row>
    <row r="12" spans="1:11" ht="41.25" customHeight="1">
      <c r="A12" s="20">
        <v>6</v>
      </c>
      <c r="B12" s="22" t="s">
        <v>78</v>
      </c>
      <c r="C12" s="22" t="s">
        <v>91</v>
      </c>
      <c r="D12" s="77" t="s">
        <v>101</v>
      </c>
      <c r="E12" s="77"/>
      <c r="F12" s="21" t="s">
        <v>107</v>
      </c>
      <c r="G12" s="78">
        <v>9</v>
      </c>
      <c r="H12" s="78"/>
      <c r="I12" s="121"/>
      <c r="J12" s="121">
        <f t="shared" si="0"/>
        <v>0</v>
      </c>
      <c r="K12" s="24"/>
    </row>
    <row r="13" spans="1:11" ht="18" customHeight="1">
      <c r="A13" s="20">
        <v>7</v>
      </c>
      <c r="B13" s="22" t="s">
        <v>79</v>
      </c>
      <c r="C13" s="22" t="s">
        <v>92</v>
      </c>
      <c r="D13" s="77" t="s">
        <v>101</v>
      </c>
      <c r="E13" s="77"/>
      <c r="F13" s="21" t="s">
        <v>108</v>
      </c>
      <c r="G13" s="78">
        <v>30</v>
      </c>
      <c r="H13" s="78"/>
      <c r="I13" s="121"/>
      <c r="J13" s="121">
        <f t="shared" si="0"/>
        <v>0</v>
      </c>
      <c r="K13" s="24"/>
    </row>
    <row r="14" spans="1:11" ht="28.5" customHeight="1">
      <c r="A14" s="20">
        <v>8</v>
      </c>
      <c r="B14" s="22" t="s">
        <v>80</v>
      </c>
      <c r="C14" s="22" t="s">
        <v>93</v>
      </c>
      <c r="D14" s="77" t="s">
        <v>101</v>
      </c>
      <c r="E14" s="77"/>
      <c r="F14" s="21" t="s">
        <v>107</v>
      </c>
      <c r="G14" s="78">
        <v>1</v>
      </c>
      <c r="H14" s="78"/>
      <c r="I14" s="121"/>
      <c r="J14" s="121">
        <f t="shared" si="0"/>
        <v>0</v>
      </c>
      <c r="K14" s="24"/>
    </row>
    <row r="15" spans="1:11" ht="28.5" customHeight="1">
      <c r="A15" s="20">
        <v>9</v>
      </c>
      <c r="B15" s="22" t="s">
        <v>81</v>
      </c>
      <c r="C15" s="22" t="s">
        <v>94</v>
      </c>
      <c r="D15" s="77" t="s">
        <v>101</v>
      </c>
      <c r="E15" s="77"/>
      <c r="F15" s="21" t="s">
        <v>104</v>
      </c>
      <c r="G15" s="78">
        <v>37</v>
      </c>
      <c r="H15" s="78"/>
      <c r="I15" s="121"/>
      <c r="J15" s="121">
        <f t="shared" si="0"/>
        <v>0</v>
      </c>
      <c r="K15" s="24"/>
    </row>
    <row r="16" spans="1:11" ht="28.5" customHeight="1">
      <c r="A16" s="20">
        <v>10</v>
      </c>
      <c r="B16" s="22" t="s">
        <v>82</v>
      </c>
      <c r="C16" s="22" t="s">
        <v>95</v>
      </c>
      <c r="D16" s="77" t="s">
        <v>101</v>
      </c>
      <c r="E16" s="77"/>
      <c r="F16" s="21" t="s">
        <v>106</v>
      </c>
      <c r="G16" s="78">
        <v>2</v>
      </c>
      <c r="H16" s="78"/>
      <c r="I16" s="121"/>
      <c r="J16" s="121">
        <f t="shared" si="0"/>
        <v>0</v>
      </c>
      <c r="K16" s="24"/>
    </row>
    <row r="17" spans="1:11" ht="54" customHeight="1">
      <c r="A17" s="20">
        <v>11</v>
      </c>
      <c r="B17" s="22" t="s">
        <v>83</v>
      </c>
      <c r="C17" s="22" t="s">
        <v>96</v>
      </c>
      <c r="D17" s="77" t="s">
        <v>102</v>
      </c>
      <c r="E17" s="77"/>
      <c r="F17" s="21" t="s">
        <v>109</v>
      </c>
      <c r="G17" s="78">
        <v>1</v>
      </c>
      <c r="H17" s="78"/>
      <c r="I17" s="121"/>
      <c r="J17" s="121">
        <f t="shared" si="0"/>
        <v>0</v>
      </c>
      <c r="K17" s="24"/>
    </row>
    <row r="18" spans="1:11" ht="28.5" customHeight="1">
      <c r="A18" s="71" t="s">
        <v>71</v>
      </c>
      <c r="B18" s="72"/>
      <c r="C18" s="73"/>
      <c r="D18" s="73"/>
      <c r="E18" s="73"/>
      <c r="F18" s="73"/>
      <c r="G18" s="73"/>
      <c r="H18" s="73"/>
      <c r="I18" s="73"/>
      <c r="J18" s="122">
        <f>SUM(J7:J17)</f>
        <v>0</v>
      </c>
      <c r="K18" s="25"/>
    </row>
    <row r="19" spans="1:11" ht="17.25" customHeight="1">
      <c r="A19" s="74" t="s">
        <v>115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</row>
    <row r="20" spans="1:11" ht="17.25" customHeight="1">
      <c r="A20" s="74"/>
      <c r="B20" s="74"/>
      <c r="C20" s="74"/>
      <c r="D20" s="74"/>
      <c r="E20" s="75"/>
      <c r="F20" s="75"/>
      <c r="G20" s="75"/>
      <c r="H20" s="76" t="s">
        <v>116</v>
      </c>
      <c r="I20" s="76"/>
      <c r="J20" s="76"/>
      <c r="K20" s="76"/>
    </row>
    <row r="21" spans="1:11" ht="39.75" customHeight="1">
      <c r="A21" s="82" t="s">
        <v>69</v>
      </c>
      <c r="B21" s="82"/>
      <c r="C21" s="82"/>
      <c r="D21" s="82"/>
      <c r="E21" s="82"/>
      <c r="F21" s="82"/>
      <c r="G21" s="82"/>
      <c r="H21" s="83"/>
      <c r="I21" s="83"/>
      <c r="J21" s="83"/>
      <c r="K21" s="83"/>
    </row>
    <row r="22" spans="1:11" ht="28.5" customHeight="1">
      <c r="A22" s="84" t="s">
        <v>19</v>
      </c>
      <c r="B22" s="84"/>
      <c r="C22" s="84"/>
      <c r="D22" s="84"/>
      <c r="E22" s="84" t="s">
        <v>20</v>
      </c>
      <c r="F22" s="84"/>
      <c r="G22" s="84"/>
      <c r="H22" s="85" t="s">
        <v>117</v>
      </c>
      <c r="I22" s="85"/>
      <c r="J22" s="85"/>
      <c r="K22" s="85"/>
    </row>
    <row r="23" spans="1:11" ht="18" customHeight="1">
      <c r="A23" s="86" t="s">
        <v>22</v>
      </c>
      <c r="B23" s="87" t="s">
        <v>72</v>
      </c>
      <c r="C23" s="87" t="s">
        <v>84</v>
      </c>
      <c r="D23" s="87" t="s">
        <v>97</v>
      </c>
      <c r="E23" s="87"/>
      <c r="F23" s="87" t="s">
        <v>103</v>
      </c>
      <c r="G23" s="87" t="s">
        <v>110</v>
      </c>
      <c r="H23" s="87"/>
      <c r="I23" s="87" t="s">
        <v>111</v>
      </c>
      <c r="J23" s="87"/>
      <c r="K23" s="88"/>
    </row>
    <row r="24" spans="1:11" ht="18" customHeight="1">
      <c r="A24" s="79"/>
      <c r="B24" s="81"/>
      <c r="C24" s="81"/>
      <c r="D24" s="81"/>
      <c r="E24" s="81"/>
      <c r="F24" s="81"/>
      <c r="G24" s="81"/>
      <c r="H24" s="81"/>
      <c r="I24" s="120" t="s">
        <v>112</v>
      </c>
      <c r="J24" s="120" t="s">
        <v>113</v>
      </c>
      <c r="K24" s="23" t="s">
        <v>114</v>
      </c>
    </row>
    <row r="25" spans="1:11" ht="28.5" customHeight="1">
      <c r="A25" s="79"/>
      <c r="B25" s="81"/>
      <c r="C25" s="81"/>
      <c r="D25" s="81"/>
      <c r="E25" s="81"/>
      <c r="F25" s="81"/>
      <c r="G25" s="81"/>
      <c r="H25" s="81"/>
      <c r="I25" s="120"/>
      <c r="J25" s="120"/>
      <c r="K25" s="23" t="s">
        <v>50</v>
      </c>
    </row>
    <row r="26" spans="1:11" ht="79.5" customHeight="1">
      <c r="A26" s="20">
        <v>12</v>
      </c>
      <c r="B26" s="22" t="s">
        <v>119</v>
      </c>
      <c r="C26" s="22" t="s">
        <v>131</v>
      </c>
      <c r="D26" s="77" t="s">
        <v>144</v>
      </c>
      <c r="E26" s="77"/>
      <c r="F26" s="21" t="s">
        <v>147</v>
      </c>
      <c r="G26" s="78">
        <v>2</v>
      </c>
      <c r="H26" s="78"/>
      <c r="I26" s="121"/>
      <c r="J26" s="121">
        <f>G26*I26</f>
        <v>0</v>
      </c>
      <c r="K26" s="24"/>
    </row>
    <row r="27" spans="1:11" ht="54" customHeight="1">
      <c r="A27" s="20">
        <v>13</v>
      </c>
      <c r="B27" s="22" t="s">
        <v>120</v>
      </c>
      <c r="C27" s="22" t="s">
        <v>132</v>
      </c>
      <c r="D27" s="77" t="s">
        <v>102</v>
      </c>
      <c r="E27" s="77"/>
      <c r="F27" s="21" t="s">
        <v>109</v>
      </c>
      <c r="G27" s="78">
        <v>1</v>
      </c>
      <c r="H27" s="78"/>
      <c r="I27" s="121"/>
      <c r="J27" s="121">
        <f t="shared" ref="J27:J37" si="1">G27*I27</f>
        <v>0</v>
      </c>
      <c r="K27" s="24"/>
    </row>
    <row r="28" spans="1:11" ht="28.5" customHeight="1">
      <c r="A28" s="20">
        <v>14</v>
      </c>
      <c r="B28" s="22" t="s">
        <v>121</v>
      </c>
      <c r="C28" s="22" t="s">
        <v>133</v>
      </c>
      <c r="D28" s="77" t="s">
        <v>145</v>
      </c>
      <c r="E28" s="77"/>
      <c r="F28" s="21" t="s">
        <v>148</v>
      </c>
      <c r="G28" s="78">
        <v>1</v>
      </c>
      <c r="H28" s="78"/>
      <c r="I28" s="121"/>
      <c r="J28" s="121">
        <f t="shared" si="1"/>
        <v>0</v>
      </c>
      <c r="K28" s="24"/>
    </row>
    <row r="29" spans="1:11" ht="28.5" customHeight="1">
      <c r="A29" s="20">
        <v>15</v>
      </c>
      <c r="B29" s="22" t="s">
        <v>122</v>
      </c>
      <c r="C29" s="22" t="s">
        <v>134</v>
      </c>
      <c r="D29" s="77" t="s">
        <v>146</v>
      </c>
      <c r="E29" s="77"/>
      <c r="F29" s="21" t="s">
        <v>148</v>
      </c>
      <c r="G29" s="78">
        <v>1</v>
      </c>
      <c r="H29" s="78"/>
      <c r="I29" s="121"/>
      <c r="J29" s="121">
        <f t="shared" si="1"/>
        <v>0</v>
      </c>
      <c r="K29" s="24"/>
    </row>
    <row r="30" spans="1:11" ht="54" customHeight="1">
      <c r="A30" s="20">
        <v>16</v>
      </c>
      <c r="B30" s="22" t="s">
        <v>123</v>
      </c>
      <c r="C30" s="22" t="s">
        <v>135</v>
      </c>
      <c r="D30" s="119" t="s">
        <v>219</v>
      </c>
      <c r="E30" s="77"/>
      <c r="F30" s="21" t="s">
        <v>149</v>
      </c>
      <c r="G30" s="78">
        <v>1</v>
      </c>
      <c r="H30" s="78"/>
      <c r="I30" s="121"/>
      <c r="J30" s="121">
        <f t="shared" si="1"/>
        <v>0</v>
      </c>
      <c r="K30" s="24"/>
    </row>
    <row r="31" spans="1:11" ht="28.5" customHeight="1">
      <c r="A31" s="20">
        <v>17</v>
      </c>
      <c r="B31" s="22" t="s">
        <v>124</v>
      </c>
      <c r="C31" s="22" t="s">
        <v>136</v>
      </c>
      <c r="D31" s="119" t="s">
        <v>218</v>
      </c>
      <c r="E31" s="77"/>
      <c r="F31" s="21" t="s">
        <v>149</v>
      </c>
      <c r="G31" s="78">
        <v>1</v>
      </c>
      <c r="H31" s="78"/>
      <c r="I31" s="121"/>
      <c r="J31" s="121">
        <f t="shared" si="1"/>
        <v>0</v>
      </c>
      <c r="K31" s="24"/>
    </row>
    <row r="32" spans="1:11" ht="18" customHeight="1">
      <c r="A32" s="20">
        <v>18</v>
      </c>
      <c r="B32" s="22" t="s">
        <v>125</v>
      </c>
      <c r="C32" s="22" t="s">
        <v>137</v>
      </c>
      <c r="D32" s="77"/>
      <c r="E32" s="77"/>
      <c r="F32" s="21" t="s">
        <v>149</v>
      </c>
      <c r="G32" s="78">
        <v>1</v>
      </c>
      <c r="H32" s="78"/>
      <c r="I32" s="121"/>
      <c r="J32" s="121">
        <f t="shared" si="1"/>
        <v>0</v>
      </c>
      <c r="K32" s="24"/>
    </row>
    <row r="33" spans="1:11" ht="28.5" customHeight="1">
      <c r="A33" s="20">
        <v>19</v>
      </c>
      <c r="B33" s="22" t="s">
        <v>126</v>
      </c>
      <c r="C33" s="22" t="s">
        <v>138</v>
      </c>
      <c r="D33" s="77"/>
      <c r="E33" s="77"/>
      <c r="F33" s="21" t="s">
        <v>149</v>
      </c>
      <c r="G33" s="78">
        <v>1</v>
      </c>
      <c r="H33" s="78"/>
      <c r="I33" s="121"/>
      <c r="J33" s="121">
        <f t="shared" si="1"/>
        <v>0</v>
      </c>
      <c r="K33" s="24"/>
    </row>
    <row r="34" spans="1:11" ht="18" customHeight="1">
      <c r="A34" s="20">
        <v>20</v>
      </c>
      <c r="B34" s="22" t="s">
        <v>127</v>
      </c>
      <c r="C34" s="22" t="s">
        <v>139</v>
      </c>
      <c r="D34" s="77"/>
      <c r="E34" s="77"/>
      <c r="F34" s="21" t="s">
        <v>149</v>
      </c>
      <c r="G34" s="78">
        <v>1</v>
      </c>
      <c r="H34" s="78"/>
      <c r="I34" s="121"/>
      <c r="J34" s="121">
        <f t="shared" si="1"/>
        <v>0</v>
      </c>
      <c r="K34" s="24"/>
    </row>
    <row r="35" spans="1:11" ht="28.5" customHeight="1">
      <c r="A35" s="20">
        <v>21</v>
      </c>
      <c r="B35" s="22" t="s">
        <v>128</v>
      </c>
      <c r="C35" s="22" t="s">
        <v>140</v>
      </c>
      <c r="D35" s="77"/>
      <c r="E35" s="77"/>
      <c r="F35" s="21" t="s">
        <v>149</v>
      </c>
      <c r="G35" s="78">
        <v>1</v>
      </c>
      <c r="H35" s="78"/>
      <c r="I35" s="121"/>
      <c r="J35" s="121">
        <f t="shared" si="1"/>
        <v>0</v>
      </c>
      <c r="K35" s="24"/>
    </row>
    <row r="36" spans="1:11" ht="28.5" customHeight="1">
      <c r="A36" s="20">
        <v>22</v>
      </c>
      <c r="B36" s="22" t="s">
        <v>129</v>
      </c>
      <c r="C36" s="22" t="s">
        <v>141</v>
      </c>
      <c r="D36" s="77"/>
      <c r="E36" s="77"/>
      <c r="F36" s="21" t="s">
        <v>149</v>
      </c>
      <c r="G36" s="78">
        <v>1</v>
      </c>
      <c r="H36" s="78"/>
      <c r="I36" s="121"/>
      <c r="J36" s="121">
        <f t="shared" si="1"/>
        <v>0</v>
      </c>
      <c r="K36" s="24"/>
    </row>
    <row r="37" spans="1:11" ht="18" customHeight="1">
      <c r="A37" s="20">
        <v>23</v>
      </c>
      <c r="B37" s="22" t="s">
        <v>130</v>
      </c>
      <c r="C37" s="22" t="s">
        <v>142</v>
      </c>
      <c r="D37" s="77"/>
      <c r="E37" s="77"/>
      <c r="F37" s="21" t="s">
        <v>149</v>
      </c>
      <c r="G37" s="78">
        <v>1</v>
      </c>
      <c r="H37" s="78"/>
      <c r="I37" s="121"/>
      <c r="J37" s="121">
        <f t="shared" si="1"/>
        <v>0</v>
      </c>
      <c r="K37" s="24"/>
    </row>
    <row r="38" spans="1:11" ht="18" customHeight="1">
      <c r="A38" s="20"/>
      <c r="B38" s="22"/>
      <c r="C38" s="22" t="s">
        <v>143</v>
      </c>
      <c r="D38" s="77"/>
      <c r="E38" s="77"/>
      <c r="F38" s="22"/>
      <c r="G38" s="78"/>
      <c r="H38" s="78"/>
      <c r="I38" s="121"/>
      <c r="J38" s="121"/>
      <c r="K38" s="24"/>
    </row>
    <row r="39" spans="1:11" ht="18" customHeight="1">
      <c r="A39" s="20"/>
      <c r="B39" s="22"/>
      <c r="C39" s="22"/>
      <c r="D39" s="77"/>
      <c r="E39" s="77"/>
      <c r="F39" s="21"/>
      <c r="G39" s="78"/>
      <c r="H39" s="78"/>
      <c r="I39" s="121"/>
      <c r="J39" s="121"/>
      <c r="K39" s="24"/>
    </row>
    <row r="40" spans="1:11" ht="18" customHeight="1">
      <c r="A40" s="20"/>
      <c r="B40" s="22"/>
      <c r="C40" s="22"/>
      <c r="D40" s="77"/>
      <c r="E40" s="77"/>
      <c r="F40" s="21"/>
      <c r="G40" s="78"/>
      <c r="H40" s="78"/>
      <c r="I40" s="121"/>
      <c r="J40" s="121"/>
      <c r="K40" s="24"/>
    </row>
    <row r="41" spans="1:11" ht="18" customHeight="1">
      <c r="A41" s="20"/>
      <c r="B41" s="22"/>
      <c r="C41" s="22"/>
      <c r="D41" s="77"/>
      <c r="E41" s="77"/>
      <c r="F41" s="21"/>
      <c r="G41" s="78"/>
      <c r="H41" s="78"/>
      <c r="I41" s="121"/>
      <c r="J41" s="121"/>
      <c r="K41" s="24"/>
    </row>
    <row r="42" spans="1:11" ht="18" customHeight="1">
      <c r="A42" s="20"/>
      <c r="B42" s="22"/>
      <c r="C42" s="22"/>
      <c r="D42" s="77"/>
      <c r="E42" s="77"/>
      <c r="F42" s="21"/>
      <c r="G42" s="78"/>
      <c r="H42" s="78"/>
      <c r="I42" s="121"/>
      <c r="J42" s="121"/>
      <c r="K42" s="24"/>
    </row>
    <row r="43" spans="1:11" ht="28.5" customHeight="1">
      <c r="A43" s="79" t="s">
        <v>71</v>
      </c>
      <c r="B43" s="80"/>
      <c r="C43" s="81"/>
      <c r="D43" s="81"/>
      <c r="E43" s="81"/>
      <c r="F43" s="81"/>
      <c r="G43" s="81"/>
      <c r="H43" s="81"/>
      <c r="I43" s="81"/>
      <c r="J43" s="121">
        <f>SUM(J26:J42)</f>
        <v>0</v>
      </c>
      <c r="K43" s="24"/>
    </row>
    <row r="44" spans="1:11" ht="28.5" customHeight="1">
      <c r="A44" s="71" t="s">
        <v>118</v>
      </c>
      <c r="B44" s="72"/>
      <c r="C44" s="73"/>
      <c r="D44" s="73"/>
      <c r="E44" s="73"/>
      <c r="F44" s="73"/>
      <c r="G44" s="73"/>
      <c r="H44" s="73"/>
      <c r="I44" s="73"/>
      <c r="J44" s="122">
        <f>J18+J43</f>
        <v>0</v>
      </c>
      <c r="K44" s="25"/>
    </row>
    <row r="45" spans="1:11" ht="17.25" customHeight="1">
      <c r="A45" s="74" t="s">
        <v>115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7.25" customHeight="1">
      <c r="A46" s="74"/>
      <c r="B46" s="74"/>
      <c r="C46" s="74"/>
      <c r="D46" s="74"/>
      <c r="E46" s="75"/>
      <c r="F46" s="75"/>
      <c r="G46" s="75"/>
      <c r="H46" s="76" t="s">
        <v>116</v>
      </c>
      <c r="I46" s="76"/>
      <c r="J46" s="76"/>
      <c r="K46" s="76"/>
    </row>
  </sheetData>
  <mergeCells count="95">
    <mergeCell ref="A1:K1"/>
    <mergeCell ref="A2:D2"/>
    <mergeCell ref="E2:G2"/>
    <mergeCell ref="H2:K2"/>
    <mergeCell ref="A3:A5"/>
    <mergeCell ref="B3:B5"/>
    <mergeCell ref="C3:C5"/>
    <mergeCell ref="D3:E5"/>
    <mergeCell ref="F3:F5"/>
    <mergeCell ref="G3:H5"/>
    <mergeCell ref="I3:K3"/>
    <mergeCell ref="I4:I5"/>
    <mergeCell ref="J4:J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A18:I18"/>
    <mergeCell ref="A19:K19"/>
    <mergeCell ref="A20:D20"/>
    <mergeCell ref="E20:G20"/>
    <mergeCell ref="H20:K20"/>
    <mergeCell ref="A21:K21"/>
    <mergeCell ref="A22:D22"/>
    <mergeCell ref="E22:G22"/>
    <mergeCell ref="H22:K22"/>
    <mergeCell ref="A23:A25"/>
    <mergeCell ref="B23:B25"/>
    <mergeCell ref="C23:C25"/>
    <mergeCell ref="D23:E25"/>
    <mergeCell ref="F23:F25"/>
    <mergeCell ref="G23:H25"/>
    <mergeCell ref="I23:K23"/>
    <mergeCell ref="I24:I25"/>
    <mergeCell ref="J24:J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A43:I43"/>
    <mergeCell ref="A44:I44"/>
    <mergeCell ref="A45:K45"/>
    <mergeCell ref="A46:D46"/>
    <mergeCell ref="E46:G46"/>
    <mergeCell ref="H46:K46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46"/>
  <sheetViews>
    <sheetView showGridLines="0" topLeftCell="A28" workbookViewId="0">
      <selection activeCell="M11" sqref="M11"/>
    </sheetView>
  </sheetViews>
  <sheetFormatPr defaultColWidth="9" defaultRowHeight="11.25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40625" customWidth="1"/>
    <col min="7" max="7" width="14.83203125" style="123" customWidth="1"/>
    <col min="8" max="8" width="7.83203125" customWidth="1"/>
    <col min="9" max="9" width="2.6640625" customWidth="1"/>
    <col min="10" max="10" width="10.5" customWidth="1"/>
    <col min="11" max="11" width="12.5" customWidth="1"/>
  </cols>
  <sheetData>
    <row r="1" spans="1:11" ht="39.75" customHeight="1">
      <c r="A1" s="100" t="s">
        <v>150</v>
      </c>
      <c r="B1" s="100"/>
      <c r="C1" s="100"/>
      <c r="D1" s="100"/>
      <c r="E1" s="100"/>
      <c r="F1" s="100"/>
      <c r="G1" s="100"/>
      <c r="H1" s="100"/>
      <c r="I1" s="101"/>
      <c r="J1" s="101"/>
      <c r="K1" s="101"/>
    </row>
    <row r="2" spans="1:11" ht="41.25" customHeight="1">
      <c r="A2" s="97" t="s">
        <v>19</v>
      </c>
      <c r="B2" s="97"/>
      <c r="C2" s="97"/>
      <c r="D2" s="97"/>
      <c r="E2" s="97"/>
      <c r="F2" s="97" t="s">
        <v>20</v>
      </c>
      <c r="G2" s="97"/>
      <c r="H2" s="97"/>
      <c r="I2" s="98" t="s">
        <v>70</v>
      </c>
      <c r="J2" s="98"/>
      <c r="K2" s="98"/>
    </row>
    <row r="3" spans="1:11" ht="41.25" customHeight="1">
      <c r="A3" s="26" t="s">
        <v>22</v>
      </c>
      <c r="B3" s="29" t="s">
        <v>72</v>
      </c>
      <c r="C3" s="29" t="s">
        <v>84</v>
      </c>
      <c r="D3" s="29" t="s">
        <v>174</v>
      </c>
      <c r="E3" s="99" t="s">
        <v>178</v>
      </c>
      <c r="F3" s="99"/>
      <c r="G3" s="124" t="s">
        <v>181</v>
      </c>
      <c r="H3" s="99" t="s">
        <v>182</v>
      </c>
      <c r="I3" s="99"/>
      <c r="J3" s="29" t="s">
        <v>183</v>
      </c>
      <c r="K3" s="34" t="s">
        <v>184</v>
      </c>
    </row>
    <row r="4" spans="1:11" ht="54" customHeight="1">
      <c r="A4" s="27" t="s">
        <v>23</v>
      </c>
      <c r="B4" s="30" t="s">
        <v>154</v>
      </c>
      <c r="C4" s="30" t="s">
        <v>164</v>
      </c>
      <c r="D4" s="32" t="s">
        <v>175</v>
      </c>
      <c r="E4" s="91" t="s">
        <v>179</v>
      </c>
      <c r="F4" s="91"/>
      <c r="G4" s="125">
        <f>0.038796*'表-08 分部分项工程和单价措施项目清单与计价表'!J44</f>
        <v>0</v>
      </c>
      <c r="H4" s="92"/>
      <c r="I4" s="92"/>
      <c r="J4" s="30"/>
      <c r="K4" s="35" t="s">
        <v>185</v>
      </c>
    </row>
    <row r="5" spans="1:11" ht="41.25" customHeight="1">
      <c r="A5" s="27" t="s">
        <v>24</v>
      </c>
      <c r="B5" s="30" t="s">
        <v>155</v>
      </c>
      <c r="C5" s="30" t="s">
        <v>165</v>
      </c>
      <c r="D5" s="32"/>
      <c r="E5" s="91" t="s">
        <v>180</v>
      </c>
      <c r="F5" s="91"/>
      <c r="G5" s="125"/>
      <c r="H5" s="92"/>
      <c r="I5" s="92"/>
      <c r="J5" s="30"/>
      <c r="K5" s="35" t="s">
        <v>186</v>
      </c>
    </row>
    <row r="6" spans="1:11" ht="54" customHeight="1">
      <c r="A6" s="27" t="s">
        <v>27</v>
      </c>
      <c r="B6" s="30" t="s">
        <v>156</v>
      </c>
      <c r="C6" s="30" t="s">
        <v>166</v>
      </c>
      <c r="D6" s="32" t="s">
        <v>176</v>
      </c>
      <c r="E6" s="91"/>
      <c r="F6" s="91"/>
      <c r="G6" s="125"/>
      <c r="H6" s="92"/>
      <c r="I6" s="92"/>
      <c r="J6" s="30"/>
      <c r="K6" s="35"/>
    </row>
    <row r="7" spans="1:11" ht="18" customHeight="1">
      <c r="A7" s="27" t="s">
        <v>38</v>
      </c>
      <c r="B7" s="30" t="s">
        <v>157</v>
      </c>
      <c r="C7" s="30" t="s">
        <v>167</v>
      </c>
      <c r="D7" s="32"/>
      <c r="E7" s="91"/>
      <c r="F7" s="91"/>
      <c r="G7" s="125"/>
      <c r="H7" s="92"/>
      <c r="I7" s="92"/>
      <c r="J7" s="30"/>
      <c r="K7" s="35"/>
    </row>
    <row r="8" spans="1:11" ht="18" customHeight="1">
      <c r="A8" s="27" t="s">
        <v>39</v>
      </c>
      <c r="B8" s="30" t="s">
        <v>158</v>
      </c>
      <c r="C8" s="30" t="s">
        <v>168</v>
      </c>
      <c r="D8" s="32"/>
      <c r="E8" s="91"/>
      <c r="F8" s="91"/>
      <c r="G8" s="125"/>
      <c r="H8" s="92"/>
      <c r="I8" s="92"/>
      <c r="J8" s="30"/>
      <c r="K8" s="35"/>
    </row>
    <row r="9" spans="1:11" ht="18" customHeight="1">
      <c r="A9" s="27" t="s">
        <v>40</v>
      </c>
      <c r="B9" s="30" t="s">
        <v>159</v>
      </c>
      <c r="C9" s="30" t="s">
        <v>169</v>
      </c>
      <c r="D9" s="32"/>
      <c r="E9" s="91"/>
      <c r="F9" s="91"/>
      <c r="G9" s="125"/>
      <c r="H9" s="92"/>
      <c r="I9" s="92"/>
      <c r="J9" s="30"/>
      <c r="K9" s="35"/>
    </row>
    <row r="10" spans="1:11" ht="18" customHeight="1">
      <c r="A10" s="27" t="s">
        <v>41</v>
      </c>
      <c r="B10" s="30" t="s">
        <v>160</v>
      </c>
      <c r="C10" s="30" t="s">
        <v>170</v>
      </c>
      <c r="D10" s="32" t="s">
        <v>177</v>
      </c>
      <c r="E10" s="91"/>
      <c r="F10" s="91"/>
      <c r="G10" s="125"/>
      <c r="H10" s="92"/>
      <c r="I10" s="92"/>
      <c r="J10" s="30"/>
      <c r="K10" s="35"/>
    </row>
    <row r="11" spans="1:11" ht="105" customHeight="1">
      <c r="A11" s="27" t="s">
        <v>151</v>
      </c>
      <c r="B11" s="30" t="s">
        <v>161</v>
      </c>
      <c r="C11" s="30" t="s">
        <v>171</v>
      </c>
      <c r="D11" s="32" t="s">
        <v>175</v>
      </c>
      <c r="E11" s="91" t="s">
        <v>66</v>
      </c>
      <c r="F11" s="91"/>
      <c r="G11" s="125"/>
      <c r="H11" s="92"/>
      <c r="I11" s="92"/>
      <c r="J11" s="30"/>
      <c r="K11" s="35" t="s">
        <v>187</v>
      </c>
    </row>
    <row r="12" spans="1:11" ht="92.25" customHeight="1">
      <c r="A12" s="27" t="s">
        <v>152</v>
      </c>
      <c r="B12" s="30" t="s">
        <v>162</v>
      </c>
      <c r="C12" s="30" t="s">
        <v>172</v>
      </c>
      <c r="D12" s="32" t="s">
        <v>44</v>
      </c>
      <c r="E12" s="91" t="s">
        <v>66</v>
      </c>
      <c r="F12" s="91"/>
      <c r="G12" s="125"/>
      <c r="H12" s="92"/>
      <c r="I12" s="92"/>
      <c r="J12" s="30"/>
      <c r="K12" s="35" t="s">
        <v>188</v>
      </c>
    </row>
    <row r="13" spans="1:11" ht="118.5" customHeight="1">
      <c r="A13" s="28" t="s">
        <v>153</v>
      </c>
      <c r="B13" s="31" t="s">
        <v>163</v>
      </c>
      <c r="C13" s="31" t="s">
        <v>173</v>
      </c>
      <c r="D13" s="33" t="s">
        <v>44</v>
      </c>
      <c r="E13" s="102" t="s">
        <v>66</v>
      </c>
      <c r="F13" s="102"/>
      <c r="G13" s="126"/>
      <c r="H13" s="96"/>
      <c r="I13" s="96"/>
      <c r="J13" s="31"/>
      <c r="K13" s="36" t="s">
        <v>189</v>
      </c>
    </row>
    <row r="14" spans="1:11" ht="18" customHeight="1">
      <c r="A14" s="89" t="s">
        <v>190</v>
      </c>
      <c r="B14" s="89"/>
      <c r="C14" s="89"/>
      <c r="D14" s="89"/>
      <c r="E14" s="89"/>
      <c r="F14" s="89" t="s">
        <v>192</v>
      </c>
      <c r="G14" s="89"/>
      <c r="H14" s="89"/>
      <c r="I14" s="89"/>
      <c r="J14" s="89"/>
      <c r="K14" s="89"/>
    </row>
    <row r="15" spans="1:11" ht="48" customHeight="1">
      <c r="A15" s="89" t="s">
        <v>191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1" ht="18" customHeight="1">
      <c r="A16" s="89"/>
      <c r="B16" s="89"/>
      <c r="C16" s="89"/>
      <c r="D16" s="89"/>
      <c r="E16" s="89"/>
      <c r="F16" s="89"/>
      <c r="G16" s="89"/>
      <c r="H16" s="89"/>
      <c r="I16" s="90" t="s">
        <v>193</v>
      </c>
      <c r="J16" s="90"/>
      <c r="K16" s="90"/>
    </row>
    <row r="17" spans="1:11" ht="39.75" customHeight="1">
      <c r="A17" s="100" t="s">
        <v>150</v>
      </c>
      <c r="B17" s="100"/>
      <c r="C17" s="100"/>
      <c r="D17" s="100"/>
      <c r="E17" s="100"/>
      <c r="F17" s="100"/>
      <c r="G17" s="100"/>
      <c r="H17" s="100"/>
      <c r="I17" s="101"/>
      <c r="J17" s="101"/>
      <c r="K17" s="101"/>
    </row>
    <row r="18" spans="1:11" ht="41.25" customHeight="1">
      <c r="A18" s="97" t="s">
        <v>19</v>
      </c>
      <c r="B18" s="97"/>
      <c r="C18" s="97"/>
      <c r="D18" s="97"/>
      <c r="E18" s="97"/>
      <c r="F18" s="97" t="s">
        <v>20</v>
      </c>
      <c r="G18" s="97"/>
      <c r="H18" s="97"/>
      <c r="I18" s="98" t="s">
        <v>117</v>
      </c>
      <c r="J18" s="98"/>
      <c r="K18" s="98"/>
    </row>
    <row r="19" spans="1:11" ht="41.25" customHeight="1">
      <c r="A19" s="26" t="s">
        <v>22</v>
      </c>
      <c r="B19" s="29" t="s">
        <v>72</v>
      </c>
      <c r="C19" s="29" t="s">
        <v>84</v>
      </c>
      <c r="D19" s="29" t="s">
        <v>174</v>
      </c>
      <c r="E19" s="99" t="s">
        <v>178</v>
      </c>
      <c r="F19" s="99"/>
      <c r="G19" s="124" t="s">
        <v>181</v>
      </c>
      <c r="H19" s="99" t="s">
        <v>182</v>
      </c>
      <c r="I19" s="99"/>
      <c r="J19" s="29" t="s">
        <v>183</v>
      </c>
      <c r="K19" s="34" t="s">
        <v>184</v>
      </c>
    </row>
    <row r="20" spans="1:11" ht="95.25" customHeight="1">
      <c r="A20" s="27"/>
      <c r="B20" s="30"/>
      <c r="C20" s="30"/>
      <c r="D20" s="32"/>
      <c r="E20" s="91"/>
      <c r="F20" s="91"/>
      <c r="G20" s="125"/>
      <c r="H20" s="92"/>
      <c r="I20" s="92"/>
      <c r="J20" s="30"/>
      <c r="K20" s="35" t="s">
        <v>195</v>
      </c>
    </row>
    <row r="21" spans="1:11" ht="18" customHeight="1">
      <c r="A21" s="27"/>
      <c r="B21" s="30"/>
      <c r="C21" s="30"/>
      <c r="D21" s="32"/>
      <c r="E21" s="91"/>
      <c r="F21" s="91"/>
      <c r="G21" s="125"/>
      <c r="H21" s="92"/>
      <c r="I21" s="92"/>
      <c r="J21" s="30"/>
      <c r="K21" s="35"/>
    </row>
    <row r="22" spans="1:11" ht="18" customHeight="1">
      <c r="A22" s="27"/>
      <c r="B22" s="30"/>
      <c r="C22" s="30"/>
      <c r="D22" s="32"/>
      <c r="E22" s="91"/>
      <c r="F22" s="91"/>
      <c r="G22" s="125"/>
      <c r="H22" s="92"/>
      <c r="I22" s="92"/>
      <c r="J22" s="30"/>
      <c r="K22" s="35"/>
    </row>
    <row r="23" spans="1:11" ht="18" customHeight="1">
      <c r="A23" s="27"/>
      <c r="B23" s="30"/>
      <c r="C23" s="30"/>
      <c r="D23" s="32"/>
      <c r="E23" s="91"/>
      <c r="F23" s="91"/>
      <c r="G23" s="125"/>
      <c r="H23" s="92"/>
      <c r="I23" s="92"/>
      <c r="J23" s="30"/>
      <c r="K23" s="35"/>
    </row>
    <row r="24" spans="1:11" ht="18" customHeight="1">
      <c r="A24" s="27"/>
      <c r="B24" s="30"/>
      <c r="C24" s="30"/>
      <c r="D24" s="32"/>
      <c r="E24" s="91"/>
      <c r="F24" s="91"/>
      <c r="G24" s="125"/>
      <c r="H24" s="92"/>
      <c r="I24" s="92"/>
      <c r="J24" s="30"/>
      <c r="K24" s="35"/>
    </row>
    <row r="25" spans="1:11" ht="18" customHeight="1">
      <c r="A25" s="27"/>
      <c r="B25" s="30"/>
      <c r="C25" s="30"/>
      <c r="D25" s="32"/>
      <c r="E25" s="91"/>
      <c r="F25" s="91"/>
      <c r="G25" s="125"/>
      <c r="H25" s="92"/>
      <c r="I25" s="92"/>
      <c r="J25" s="30"/>
      <c r="K25" s="35"/>
    </row>
    <row r="26" spans="1:11" ht="18" customHeight="1">
      <c r="A26" s="27"/>
      <c r="B26" s="30"/>
      <c r="C26" s="30"/>
      <c r="D26" s="32"/>
      <c r="E26" s="91"/>
      <c r="F26" s="91"/>
      <c r="G26" s="125"/>
      <c r="H26" s="92"/>
      <c r="I26" s="92"/>
      <c r="J26" s="30"/>
      <c r="K26" s="35"/>
    </row>
    <row r="27" spans="1:11" ht="18" customHeight="1">
      <c r="A27" s="27"/>
      <c r="B27" s="30"/>
      <c r="C27" s="30"/>
      <c r="D27" s="32"/>
      <c r="E27" s="91"/>
      <c r="F27" s="91"/>
      <c r="G27" s="125"/>
      <c r="H27" s="92"/>
      <c r="I27" s="92"/>
      <c r="J27" s="30"/>
      <c r="K27" s="35"/>
    </row>
    <row r="28" spans="1:11" ht="18" customHeight="1">
      <c r="A28" s="27"/>
      <c r="B28" s="30"/>
      <c r="C28" s="30"/>
      <c r="D28" s="32"/>
      <c r="E28" s="91"/>
      <c r="F28" s="91"/>
      <c r="G28" s="125"/>
      <c r="H28" s="92"/>
      <c r="I28" s="92"/>
      <c r="J28" s="30"/>
      <c r="K28" s="35"/>
    </row>
    <row r="29" spans="1:11" ht="18" customHeight="1">
      <c r="A29" s="27"/>
      <c r="B29" s="30"/>
      <c r="C29" s="30"/>
      <c r="D29" s="32"/>
      <c r="E29" s="91"/>
      <c r="F29" s="91"/>
      <c r="G29" s="125"/>
      <c r="H29" s="92"/>
      <c r="I29" s="92"/>
      <c r="J29" s="30"/>
      <c r="K29" s="35"/>
    </row>
    <row r="30" spans="1:11" ht="18" customHeight="1">
      <c r="A30" s="27"/>
      <c r="B30" s="30"/>
      <c r="C30" s="30"/>
      <c r="D30" s="32"/>
      <c r="E30" s="91"/>
      <c r="F30" s="91"/>
      <c r="G30" s="125"/>
      <c r="H30" s="92"/>
      <c r="I30" s="92"/>
      <c r="J30" s="30"/>
      <c r="K30" s="35"/>
    </row>
    <row r="31" spans="1:11" ht="18" customHeight="1">
      <c r="A31" s="27"/>
      <c r="B31" s="30"/>
      <c r="C31" s="30"/>
      <c r="D31" s="32"/>
      <c r="E31" s="91"/>
      <c r="F31" s="91"/>
      <c r="G31" s="125"/>
      <c r="H31" s="92"/>
      <c r="I31" s="92"/>
      <c r="J31" s="30"/>
      <c r="K31" s="35"/>
    </row>
    <row r="32" spans="1:11" ht="18" customHeight="1">
      <c r="A32" s="27"/>
      <c r="B32" s="30"/>
      <c r="C32" s="30"/>
      <c r="D32" s="32"/>
      <c r="E32" s="91"/>
      <c r="F32" s="91"/>
      <c r="G32" s="125"/>
      <c r="H32" s="92"/>
      <c r="I32" s="92"/>
      <c r="J32" s="30"/>
      <c r="K32" s="35"/>
    </row>
    <row r="33" spans="1:11" ht="18" customHeight="1">
      <c r="A33" s="27"/>
      <c r="B33" s="30"/>
      <c r="C33" s="30"/>
      <c r="D33" s="32"/>
      <c r="E33" s="91"/>
      <c r="F33" s="91"/>
      <c r="G33" s="125"/>
      <c r="H33" s="92"/>
      <c r="I33" s="92"/>
      <c r="J33" s="30"/>
      <c r="K33" s="35"/>
    </row>
    <row r="34" spans="1:11" ht="18" customHeight="1">
      <c r="A34" s="27"/>
      <c r="B34" s="30"/>
      <c r="C34" s="30"/>
      <c r="D34" s="32"/>
      <c r="E34" s="91"/>
      <c r="F34" s="91"/>
      <c r="G34" s="125"/>
      <c r="H34" s="92"/>
      <c r="I34" s="92"/>
      <c r="J34" s="30"/>
      <c r="K34" s="35"/>
    </row>
    <row r="35" spans="1:11" ht="18" customHeight="1">
      <c r="A35" s="27"/>
      <c r="B35" s="30"/>
      <c r="C35" s="30"/>
      <c r="D35" s="32"/>
      <c r="E35" s="91"/>
      <c r="F35" s="91"/>
      <c r="G35" s="125"/>
      <c r="H35" s="92"/>
      <c r="I35" s="92"/>
      <c r="J35" s="30"/>
      <c r="K35" s="35"/>
    </row>
    <row r="36" spans="1:11" ht="18" customHeight="1">
      <c r="A36" s="27"/>
      <c r="B36" s="30"/>
      <c r="C36" s="30"/>
      <c r="D36" s="32"/>
      <c r="E36" s="91"/>
      <c r="F36" s="91"/>
      <c r="G36" s="125"/>
      <c r="H36" s="92"/>
      <c r="I36" s="92"/>
      <c r="J36" s="30"/>
      <c r="K36" s="35"/>
    </row>
    <row r="37" spans="1:11" ht="18" customHeight="1">
      <c r="A37" s="27"/>
      <c r="B37" s="30"/>
      <c r="C37" s="30"/>
      <c r="D37" s="32"/>
      <c r="E37" s="91"/>
      <c r="F37" s="91"/>
      <c r="G37" s="125"/>
      <c r="H37" s="92"/>
      <c r="I37" s="92"/>
      <c r="J37" s="30"/>
      <c r="K37" s="35"/>
    </row>
    <row r="38" spans="1:11" ht="18" customHeight="1">
      <c r="A38" s="27"/>
      <c r="B38" s="30"/>
      <c r="C38" s="30"/>
      <c r="D38" s="32"/>
      <c r="E38" s="91"/>
      <c r="F38" s="91"/>
      <c r="G38" s="125"/>
      <c r="H38" s="92"/>
      <c r="I38" s="92"/>
      <c r="J38" s="30"/>
      <c r="K38" s="35"/>
    </row>
    <row r="39" spans="1:11" ht="18" customHeight="1">
      <c r="A39" s="27"/>
      <c r="B39" s="30"/>
      <c r="C39" s="30"/>
      <c r="D39" s="32"/>
      <c r="E39" s="91"/>
      <c r="F39" s="91"/>
      <c r="G39" s="125"/>
      <c r="H39" s="92"/>
      <c r="I39" s="92"/>
      <c r="J39" s="30"/>
      <c r="K39" s="35"/>
    </row>
    <row r="40" spans="1:11" ht="18" customHeight="1">
      <c r="A40" s="27"/>
      <c r="B40" s="30"/>
      <c r="C40" s="30"/>
      <c r="D40" s="32"/>
      <c r="E40" s="91"/>
      <c r="F40" s="91"/>
      <c r="G40" s="125"/>
      <c r="H40" s="92"/>
      <c r="I40" s="92"/>
      <c r="J40" s="30"/>
      <c r="K40" s="35"/>
    </row>
    <row r="41" spans="1:11" ht="18" customHeight="1">
      <c r="A41" s="27"/>
      <c r="B41" s="30"/>
      <c r="C41" s="30"/>
      <c r="D41" s="32"/>
      <c r="E41" s="91"/>
      <c r="F41" s="91"/>
      <c r="G41" s="125"/>
      <c r="H41" s="92"/>
      <c r="I41" s="92"/>
      <c r="J41" s="30"/>
      <c r="K41" s="35"/>
    </row>
    <row r="42" spans="1:11" ht="18" customHeight="1">
      <c r="A42" s="27"/>
      <c r="B42" s="30"/>
      <c r="C42" s="30"/>
      <c r="D42" s="32"/>
      <c r="E42" s="91"/>
      <c r="F42" s="91"/>
      <c r="G42" s="125"/>
      <c r="H42" s="92"/>
      <c r="I42" s="92"/>
      <c r="J42" s="30"/>
      <c r="K42" s="35"/>
    </row>
    <row r="43" spans="1:11" ht="18" customHeight="1">
      <c r="A43" s="93" t="s">
        <v>194</v>
      </c>
      <c r="B43" s="94"/>
      <c r="C43" s="95"/>
      <c r="D43" s="95"/>
      <c r="E43" s="95"/>
      <c r="F43" s="95"/>
      <c r="G43" s="126">
        <f>G4</f>
        <v>0</v>
      </c>
      <c r="H43" s="96"/>
      <c r="I43" s="96"/>
      <c r="J43" s="31"/>
      <c r="K43" s="37"/>
    </row>
    <row r="44" spans="1:11" ht="18" customHeight="1">
      <c r="A44" s="89" t="s">
        <v>190</v>
      </c>
      <c r="B44" s="89"/>
      <c r="C44" s="89"/>
      <c r="D44" s="89"/>
      <c r="E44" s="89"/>
      <c r="F44" s="89" t="s">
        <v>192</v>
      </c>
      <c r="G44" s="89"/>
      <c r="H44" s="89"/>
      <c r="I44" s="89"/>
      <c r="J44" s="89"/>
      <c r="K44" s="89"/>
    </row>
    <row r="45" spans="1:11" ht="48" customHeight="1">
      <c r="A45" s="89" t="s">
        <v>191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</row>
    <row r="46" spans="1:11" ht="18" customHeight="1">
      <c r="A46" s="89"/>
      <c r="B46" s="89"/>
      <c r="C46" s="89"/>
      <c r="D46" s="89"/>
      <c r="E46" s="89"/>
      <c r="F46" s="89"/>
      <c r="G46" s="89"/>
      <c r="H46" s="89"/>
      <c r="I46" s="90" t="s">
        <v>193</v>
      </c>
      <c r="J46" s="90"/>
      <c r="K46" s="90"/>
    </row>
  </sheetData>
  <mergeCells count="94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A14:E14"/>
    <mergeCell ref="F14:H14"/>
    <mergeCell ref="I14:K14"/>
    <mergeCell ref="A15:K15"/>
    <mergeCell ref="A16:E16"/>
    <mergeCell ref="F16:H16"/>
    <mergeCell ref="I16:K16"/>
    <mergeCell ref="A17:K17"/>
    <mergeCell ref="A18:E18"/>
    <mergeCell ref="F18:H18"/>
    <mergeCell ref="I18:K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A43:F43"/>
    <mergeCell ref="H43:I43"/>
    <mergeCell ref="A44:E44"/>
    <mergeCell ref="F44:H44"/>
    <mergeCell ref="I44:K44"/>
    <mergeCell ref="A45:K45"/>
    <mergeCell ref="A46:E46"/>
    <mergeCell ref="F46:H46"/>
    <mergeCell ref="I46:K46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>
      <selection activeCell="M5" sqref="M5"/>
    </sheetView>
  </sheetViews>
  <sheetFormatPr defaultColWidth="9" defaultRowHeight="11.25"/>
  <cols>
    <col min="1" max="1" width="10.1640625" customWidth="1"/>
    <col min="2" max="2" width="26.83203125" customWidth="1"/>
    <col min="3" max="3" width="29.6640625" customWidth="1"/>
    <col min="4" max="4" width="2.1640625" customWidth="1"/>
    <col min="5" max="5" width="17.83203125" style="123" customWidth="1"/>
    <col min="6" max="6" width="0.1640625" customWidth="1"/>
    <col min="7" max="7" width="11.1640625" customWidth="1"/>
    <col min="8" max="8" width="19.83203125" style="123" customWidth="1"/>
  </cols>
  <sheetData>
    <row r="1" spans="1:8" ht="39.75" customHeight="1">
      <c r="A1" s="110" t="s">
        <v>196</v>
      </c>
      <c r="B1" s="110"/>
      <c r="C1" s="110"/>
      <c r="D1" s="110"/>
      <c r="E1" s="110"/>
      <c r="F1" s="110"/>
      <c r="G1" s="111"/>
      <c r="H1" s="111"/>
    </row>
    <row r="2" spans="1:8" ht="28.5" customHeight="1">
      <c r="A2" s="112" t="s">
        <v>19</v>
      </c>
      <c r="B2" s="112"/>
      <c r="C2" s="112"/>
      <c r="D2" s="113" t="s">
        <v>20</v>
      </c>
      <c r="E2" s="113"/>
      <c r="F2" s="113"/>
      <c r="G2" s="114" t="s">
        <v>21</v>
      </c>
      <c r="H2" s="114"/>
    </row>
    <row r="3" spans="1:8" ht="28.5" customHeight="1">
      <c r="A3" s="38" t="s">
        <v>22</v>
      </c>
      <c r="B3" s="40" t="s">
        <v>84</v>
      </c>
      <c r="C3" s="115" t="s">
        <v>174</v>
      </c>
      <c r="D3" s="115"/>
      <c r="E3" s="127" t="s">
        <v>208</v>
      </c>
      <c r="F3" s="115" t="s">
        <v>209</v>
      </c>
      <c r="G3" s="115"/>
      <c r="H3" s="129" t="s">
        <v>211</v>
      </c>
    </row>
    <row r="4" spans="1:8" ht="18" customHeight="1">
      <c r="A4" s="39" t="s">
        <v>23</v>
      </c>
      <c r="B4" s="41" t="s">
        <v>59</v>
      </c>
      <c r="C4" s="106" t="s">
        <v>205</v>
      </c>
      <c r="D4" s="106"/>
      <c r="E4" s="128"/>
      <c r="F4" s="107"/>
      <c r="G4" s="107"/>
      <c r="H4" s="130">
        <f>SUM(H5:H8)</f>
        <v>0</v>
      </c>
    </row>
    <row r="5" spans="1:8" ht="28.5" customHeight="1">
      <c r="A5" s="39" t="s">
        <v>197</v>
      </c>
      <c r="B5" s="41" t="s">
        <v>201</v>
      </c>
      <c r="C5" s="106" t="s">
        <v>206</v>
      </c>
      <c r="D5" s="106"/>
      <c r="E5" s="128"/>
      <c r="F5" s="107" t="s">
        <v>66</v>
      </c>
      <c r="G5" s="107"/>
      <c r="H5" s="130"/>
    </row>
    <row r="6" spans="1:8" ht="28.5" customHeight="1">
      <c r="A6" s="39" t="s">
        <v>198</v>
      </c>
      <c r="B6" s="41" t="s">
        <v>202</v>
      </c>
      <c r="C6" s="106" t="s">
        <v>206</v>
      </c>
      <c r="D6" s="106"/>
      <c r="E6" s="128"/>
      <c r="F6" s="107" t="s">
        <v>66</v>
      </c>
      <c r="G6" s="107"/>
      <c r="H6" s="130"/>
    </row>
    <row r="7" spans="1:8" ht="28.5" customHeight="1">
      <c r="A7" s="39" t="s">
        <v>199</v>
      </c>
      <c r="B7" s="41" t="s">
        <v>203</v>
      </c>
      <c r="C7" s="106" t="s">
        <v>206</v>
      </c>
      <c r="D7" s="106"/>
      <c r="E7" s="128"/>
      <c r="F7" s="107" t="s">
        <v>66</v>
      </c>
      <c r="G7" s="107"/>
      <c r="H7" s="130"/>
    </row>
    <row r="8" spans="1:8" ht="28.5" customHeight="1">
      <c r="A8" s="39" t="s">
        <v>200</v>
      </c>
      <c r="B8" s="41" t="s">
        <v>204</v>
      </c>
      <c r="C8" s="106" t="s">
        <v>206</v>
      </c>
      <c r="D8" s="106"/>
      <c r="E8" s="128">
        <f>'表-08 分部分项工程和单价措施项目清单与计价表'!J44+'表-11 总价措施项目清单与计价表'!G43</f>
        <v>0</v>
      </c>
      <c r="F8" s="107" t="s">
        <v>210</v>
      </c>
      <c r="G8" s="107"/>
      <c r="H8" s="130">
        <f>E8*0.001</f>
        <v>0</v>
      </c>
    </row>
    <row r="9" spans="1:8" ht="28.5" customHeight="1">
      <c r="A9" s="39" t="s">
        <v>24</v>
      </c>
      <c r="B9" s="41" t="s">
        <v>60</v>
      </c>
      <c r="C9" s="106" t="s">
        <v>207</v>
      </c>
      <c r="D9" s="106"/>
      <c r="E9" s="128">
        <f>'表-08 分部分项工程和单价措施项目清单与计价表'!J44+'表-11 总价措施项目清单与计价表'!G43+'表-13 规费、税金项目清单与计价表'!H4</f>
        <v>0</v>
      </c>
      <c r="F9" s="107" t="s">
        <v>27</v>
      </c>
      <c r="G9" s="107"/>
      <c r="H9" s="130">
        <f>0.03*E9</f>
        <v>0</v>
      </c>
    </row>
    <row r="10" spans="1:8" ht="18" customHeight="1">
      <c r="A10" s="39"/>
      <c r="B10" s="41"/>
      <c r="C10" s="106"/>
      <c r="D10" s="106"/>
      <c r="E10" s="128"/>
      <c r="F10" s="107"/>
      <c r="G10" s="107"/>
      <c r="H10" s="130"/>
    </row>
    <row r="11" spans="1:8" ht="18" customHeight="1">
      <c r="A11" s="39"/>
      <c r="B11" s="41"/>
      <c r="C11" s="106"/>
      <c r="D11" s="106"/>
      <c r="E11" s="128"/>
      <c r="F11" s="107"/>
      <c r="G11" s="107"/>
      <c r="H11" s="130"/>
    </row>
    <row r="12" spans="1:8" ht="18" customHeight="1">
      <c r="A12" s="39"/>
      <c r="B12" s="41"/>
      <c r="C12" s="106"/>
      <c r="D12" s="106"/>
      <c r="E12" s="128"/>
      <c r="F12" s="107"/>
      <c r="G12" s="107"/>
      <c r="H12" s="130"/>
    </row>
    <row r="13" spans="1:8" ht="18" customHeight="1">
      <c r="A13" s="39"/>
      <c r="B13" s="41"/>
      <c r="C13" s="106"/>
      <c r="D13" s="106"/>
      <c r="E13" s="128"/>
      <c r="F13" s="107"/>
      <c r="G13" s="107"/>
      <c r="H13" s="130"/>
    </row>
    <row r="14" spans="1:8" ht="18" customHeight="1">
      <c r="A14" s="39"/>
      <c r="B14" s="41"/>
      <c r="C14" s="106"/>
      <c r="D14" s="106"/>
      <c r="E14" s="128"/>
      <c r="F14" s="107"/>
      <c r="G14" s="107"/>
      <c r="H14" s="130"/>
    </row>
    <row r="15" spans="1:8" ht="18" customHeight="1">
      <c r="A15" s="39"/>
      <c r="B15" s="41"/>
      <c r="C15" s="106"/>
      <c r="D15" s="106"/>
      <c r="E15" s="128"/>
      <c r="F15" s="107"/>
      <c r="G15" s="107"/>
      <c r="H15" s="130"/>
    </row>
    <row r="16" spans="1:8" ht="18" customHeight="1">
      <c r="A16" s="39"/>
      <c r="B16" s="41"/>
      <c r="C16" s="106"/>
      <c r="D16" s="106"/>
      <c r="E16" s="128"/>
      <c r="F16" s="107"/>
      <c r="G16" s="107"/>
      <c r="H16" s="130"/>
    </row>
    <row r="17" spans="1:8" ht="18" customHeight="1">
      <c r="A17" s="39"/>
      <c r="B17" s="41"/>
      <c r="C17" s="106"/>
      <c r="D17" s="106"/>
      <c r="E17" s="128"/>
      <c r="F17" s="107"/>
      <c r="G17" s="107"/>
      <c r="H17" s="130"/>
    </row>
    <row r="18" spans="1:8" ht="18" customHeight="1">
      <c r="A18" s="39"/>
      <c r="B18" s="41"/>
      <c r="C18" s="106"/>
      <c r="D18" s="106"/>
      <c r="E18" s="128"/>
      <c r="F18" s="107"/>
      <c r="G18" s="107"/>
      <c r="H18" s="130"/>
    </row>
    <row r="19" spans="1:8" ht="18" customHeight="1">
      <c r="A19" s="39"/>
      <c r="B19" s="41"/>
      <c r="C19" s="106"/>
      <c r="D19" s="106"/>
      <c r="E19" s="128"/>
      <c r="F19" s="107"/>
      <c r="G19" s="107"/>
      <c r="H19" s="130"/>
    </row>
    <row r="20" spans="1:8" ht="18" customHeight="1">
      <c r="A20" s="39"/>
      <c r="B20" s="41"/>
      <c r="C20" s="106"/>
      <c r="D20" s="106"/>
      <c r="E20" s="128"/>
      <c r="F20" s="107"/>
      <c r="G20" s="107"/>
      <c r="H20" s="130"/>
    </row>
    <row r="21" spans="1:8" ht="18" customHeight="1">
      <c r="A21" s="39"/>
      <c r="B21" s="41"/>
      <c r="C21" s="106"/>
      <c r="D21" s="106"/>
      <c r="E21" s="128"/>
      <c r="F21" s="107"/>
      <c r="G21" s="107"/>
      <c r="H21" s="130"/>
    </row>
    <row r="22" spans="1:8" ht="18" customHeight="1">
      <c r="A22" s="39"/>
      <c r="B22" s="41"/>
      <c r="C22" s="106"/>
      <c r="D22" s="106"/>
      <c r="E22" s="128"/>
      <c r="F22" s="107"/>
      <c r="G22" s="107"/>
      <c r="H22" s="130"/>
    </row>
    <row r="23" spans="1:8" ht="18" customHeight="1">
      <c r="A23" s="39"/>
      <c r="B23" s="41"/>
      <c r="C23" s="106"/>
      <c r="D23" s="106"/>
      <c r="E23" s="128"/>
      <c r="F23" s="107"/>
      <c r="G23" s="107"/>
      <c r="H23" s="130"/>
    </row>
    <row r="24" spans="1:8" ht="18" customHeight="1">
      <c r="A24" s="39"/>
      <c r="B24" s="41"/>
      <c r="C24" s="106"/>
      <c r="D24" s="106"/>
      <c r="E24" s="128"/>
      <c r="F24" s="107"/>
      <c r="G24" s="107"/>
      <c r="H24" s="130"/>
    </row>
    <row r="25" spans="1:8" ht="18" customHeight="1">
      <c r="A25" s="39"/>
      <c r="B25" s="41"/>
      <c r="C25" s="106"/>
      <c r="D25" s="106"/>
      <c r="E25" s="128"/>
      <c r="F25" s="107"/>
      <c r="G25" s="107"/>
      <c r="H25" s="130"/>
    </row>
    <row r="26" spans="1:8" ht="18" customHeight="1">
      <c r="A26" s="39"/>
      <c r="B26" s="41"/>
      <c r="C26" s="106"/>
      <c r="D26" s="106"/>
      <c r="E26" s="128"/>
      <c r="F26" s="107"/>
      <c r="G26" s="107"/>
      <c r="H26" s="130"/>
    </row>
    <row r="27" spans="1:8" ht="18" customHeight="1">
      <c r="A27" s="39"/>
      <c r="B27" s="41"/>
      <c r="C27" s="106"/>
      <c r="D27" s="106"/>
      <c r="E27" s="128"/>
      <c r="F27" s="107"/>
      <c r="G27" s="107"/>
      <c r="H27" s="130"/>
    </row>
    <row r="28" spans="1:8" ht="18" customHeight="1">
      <c r="A28" s="39"/>
      <c r="B28" s="41"/>
      <c r="C28" s="106"/>
      <c r="D28" s="106"/>
      <c r="E28" s="128"/>
      <c r="F28" s="107"/>
      <c r="G28" s="107"/>
      <c r="H28" s="130"/>
    </row>
    <row r="29" spans="1:8" ht="18" customHeight="1">
      <c r="A29" s="39"/>
      <c r="B29" s="41"/>
      <c r="C29" s="106"/>
      <c r="D29" s="106"/>
      <c r="E29" s="128"/>
      <c r="F29" s="107"/>
      <c r="G29" s="107"/>
      <c r="H29" s="130"/>
    </row>
    <row r="30" spans="1:8" ht="18" customHeight="1">
      <c r="A30" s="39"/>
      <c r="B30" s="41"/>
      <c r="C30" s="106"/>
      <c r="D30" s="106"/>
      <c r="E30" s="128"/>
      <c r="F30" s="107"/>
      <c r="G30" s="107"/>
      <c r="H30" s="130"/>
    </row>
    <row r="31" spans="1:8" ht="18" customHeight="1">
      <c r="A31" s="39"/>
      <c r="B31" s="41"/>
      <c r="C31" s="106"/>
      <c r="D31" s="106"/>
      <c r="E31" s="128"/>
      <c r="F31" s="107"/>
      <c r="G31" s="107"/>
      <c r="H31" s="130"/>
    </row>
    <row r="32" spans="1:8" ht="18" customHeight="1">
      <c r="A32" s="39"/>
      <c r="B32" s="41"/>
      <c r="C32" s="106"/>
      <c r="D32" s="106"/>
      <c r="E32" s="128"/>
      <c r="F32" s="107"/>
      <c r="G32" s="107"/>
      <c r="H32" s="130"/>
    </row>
    <row r="33" spans="1:8" ht="18" customHeight="1">
      <c r="A33" s="108" t="s">
        <v>194</v>
      </c>
      <c r="B33" s="109"/>
      <c r="C33" s="109"/>
      <c r="D33" s="109"/>
      <c r="E33" s="109"/>
      <c r="F33" s="109"/>
      <c r="G33" s="109"/>
      <c r="H33" s="131">
        <f>H4+H9</f>
        <v>0</v>
      </c>
    </row>
    <row r="34" spans="1:8" ht="18" customHeight="1">
      <c r="A34" s="103" t="s">
        <v>212</v>
      </c>
      <c r="B34" s="103"/>
      <c r="C34" s="103"/>
      <c r="D34" s="104" t="s">
        <v>192</v>
      </c>
      <c r="E34" s="104"/>
      <c r="F34" s="104"/>
      <c r="G34" s="104"/>
      <c r="H34" s="104"/>
    </row>
    <row r="35" spans="1:8" ht="18" customHeight="1">
      <c r="A35" s="103"/>
      <c r="B35" s="103"/>
      <c r="C35" s="103"/>
      <c r="D35" s="104"/>
      <c r="E35" s="104"/>
      <c r="F35" s="104"/>
      <c r="G35" s="105" t="s">
        <v>213</v>
      </c>
      <c r="H35" s="105"/>
    </row>
  </sheetData>
  <mergeCells count="7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A33:G33"/>
    <mergeCell ref="A34:C34"/>
    <mergeCell ref="D34:H34"/>
    <mergeCell ref="A35:C35"/>
    <mergeCell ref="D35:F35"/>
    <mergeCell ref="G35:H35"/>
  </mergeCells>
  <phoneticPr fontId="31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封-3 投标总价封面</vt:lpstr>
      <vt:lpstr>扉-3 投标总价扉页</vt:lpstr>
      <vt:lpstr>表-04 单位工程投标报价汇总表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张锦</cp:lastModifiedBy>
  <cp:lastPrinted>2018-03-29T09:18:17Z</cp:lastPrinted>
  <dcterms:created xsi:type="dcterms:W3CDTF">2018-03-29T16:49:16Z</dcterms:created>
  <dcterms:modified xsi:type="dcterms:W3CDTF">2018-03-29T09:18:30Z</dcterms:modified>
</cp:coreProperties>
</file>