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表-08 分部分项工程和单价措施项目清单与计价表(含措施标题)" sheetId="1" r:id="rId1"/>
  </sheets>
  <calcPr calcId="144525"/>
</workbook>
</file>

<file path=xl/sharedStrings.xml><?xml version="1.0" encoding="utf-8"?>
<sst xmlns="http://schemas.openxmlformats.org/spreadsheetml/2006/main" count="88" uniqueCount="70">
  <si>
    <t>区级助农服务综合平台广告、标识制安服务项目清单</t>
  </si>
  <si>
    <t>序号</t>
  </si>
  <si>
    <t>项目名称</t>
  </si>
  <si>
    <t>项目特征描述</t>
  </si>
  <si>
    <t>计量单位</t>
  </si>
  <si>
    <t>工程量</t>
  </si>
  <si>
    <t>综合单价（元）</t>
  </si>
  <si>
    <t>合价（元）</t>
  </si>
  <si>
    <t>备注</t>
  </si>
  <si>
    <t>一</t>
  </si>
  <si>
    <t>项目清单费用</t>
  </si>
  <si>
    <t>室外-广告、标识</t>
  </si>
  <si>
    <t>导向标识（助农党群服务中心）</t>
  </si>
  <si>
    <r>
      <t xml:space="preserve">标识整体规格：(宽)1630(深)300(高)5000          </t>
    </r>
    <r>
      <rPr>
        <sz val="10"/>
        <color rgb="FFFF0000"/>
        <rFont val="宋体"/>
        <charset val="134"/>
      </rPr>
      <t xml:space="preserve">
</t>
    </r>
    <r>
      <rPr>
        <sz val="10"/>
        <color theme="1"/>
        <rFont val="宋体"/>
        <charset val="134"/>
      </rPr>
      <t xml:space="preserve">1.拆除旧标识指示牌并清运
2.结构：钢结构底架；       
3.底座：500高大理石底座；
4.面板：1.5厚不锈钢板烤漆定制；
5.广告：双面布置“logo、广州市白云区助农党群服务中心、广州市白云区助农服务综合平台”25厚金属精工；       6.地面麻石铺贴，范围12平方米,平整地面；
7.具体参照VI设计标准。                 </t>
    </r>
  </si>
  <si>
    <t>个</t>
  </si>
  <si>
    <t>3D形象雕塑</t>
  </si>
  <si>
    <r>
      <rPr>
        <sz val="10"/>
        <color theme="1"/>
        <rFont val="宋体"/>
        <charset val="134"/>
      </rPr>
      <t>雕塑规格：(宽)750(长)900(高)1500  
1.材质：玻璃钢；
2.风格：卡通风；              
3.形象：指定三个公仔</t>
    </r>
    <r>
      <rPr>
        <sz val="10"/>
        <color theme="1"/>
        <rFont val="宋体"/>
        <charset val="134"/>
      </rPr>
      <t xml:space="preserve">       4.卡通3D建模</t>
    </r>
  </si>
  <si>
    <t>正立面标语</t>
  </si>
  <si>
    <t>暂定规格：(宽)900（高)1000    
1.结构：烤漆不锈钢字；       2.面板：1.5厚不锈钢板烤漆定制；
3.广告：布置“听党话 跟党走”宣传语；
4.风格简约现代。          5.高空安装，需要租用高空吊机</t>
  </si>
  <si>
    <t>主入口正面招牌字</t>
  </si>
  <si>
    <r>
      <rPr>
        <sz val="10"/>
        <rFont val="宋体"/>
        <charset val="134"/>
      </rPr>
      <t xml:space="preserve">1.吸塑发光字侧面镀锌板烤漆红色，“白云区助农党群服务中心”内容，暂定规格：（宽）900（高）1000（厚）80；                
2.LOG标志规格：（宽）1800（高）1500（厚）80，平面发光字；       
3.安装高度离地4米，电源布线、安装；
4.具体参照VI设计标准。
</t>
    </r>
    <r>
      <rPr>
        <sz val="10"/>
        <rFont val="宋体"/>
        <charset val="134"/>
      </rPr>
      <t>5.拆除原招牌字</t>
    </r>
    <r>
      <rPr>
        <sz val="10"/>
        <rFont val="宋体"/>
        <charset val="134"/>
      </rPr>
      <t xml:space="preserve">                 </t>
    </r>
  </si>
  <si>
    <t>项</t>
  </si>
  <si>
    <t>首层-广告、标识</t>
  </si>
  <si>
    <t>首层展示栏（北侧）</t>
  </si>
  <si>
    <t xml:space="preserve">1.底板为阻燃板+9mm硅钙板；
2.5mm背胶做背景；
3.水晶字；
4.12mm亚克力立体造型喷UV；
5.原版面拆除并清运        6.具体内容详附图。
</t>
  </si>
  <si>
    <r>
      <rPr>
        <sz val="10"/>
        <rFont val="宋体"/>
        <charset val="134"/>
      </rPr>
      <t>m</t>
    </r>
    <r>
      <rPr>
        <vertAlign val="superscript"/>
        <sz val="10"/>
        <rFont val="宋体"/>
        <charset val="134"/>
      </rPr>
      <t>2</t>
    </r>
  </si>
  <si>
    <t>大堂党建标识</t>
  </si>
  <si>
    <r>
      <rPr>
        <sz val="10"/>
        <color theme="1"/>
        <rFont val="宋体"/>
        <charset val="134"/>
      </rPr>
      <t>1.规格：详图纸 ；              2.材质为不锈钢，烤漆面，采用薄壳结构；
3.异型底座，2cm石材,木饰面</t>
    </r>
    <r>
      <rPr>
        <sz val="10"/>
        <color theme="1"/>
        <rFont val="宋体"/>
        <charset val="134"/>
      </rPr>
      <t>；
4.标语为“党建引领 乡村振兴”。</t>
    </r>
  </si>
  <si>
    <t>背景墙水晶字标语</t>
  </si>
  <si>
    <t>1.规格：详附图；   
2.标语“广州市白云区助农党群服务中心”；                  
3.23mm亚克力立体+造型喷UV。</t>
  </si>
  <si>
    <t>套</t>
  </si>
  <si>
    <t>广告机</t>
  </si>
  <si>
    <t>1.规格：49寸触摸显示屏。支持windows系列及市场主流操作系统；
2.功能：功能用途：支持屏幕手写、点击；图片视频放大缩小，旋转；教学、会议、商业展示、签名、翻书、电子画册、拼图、互动广告。</t>
  </si>
  <si>
    <t>台</t>
  </si>
  <si>
    <t>洗手间指引标志牌（二至四层）</t>
  </si>
  <si>
    <t xml:space="preserve">1.门牌规格：280*140；
2.材质：5+5精选亚克力，背面自带粘胶或悬挂式；                  </t>
  </si>
  <si>
    <t>消火栓字帖（一至四层）</t>
  </si>
  <si>
    <t>1.规格：参照箱体尺寸；
2.材质：PP背胶贴纸；                  3.厚度：0.25mm。</t>
  </si>
  <si>
    <t>二层-广告、标识</t>
  </si>
  <si>
    <t>1+N宣传版面</t>
  </si>
  <si>
    <t>1.宣传栏展示面：（宽）4400（高）1200；
2.背胶+KT板材质；                      3.整体有立体效果。</t>
  </si>
  <si>
    <t>三层-广告、标识</t>
  </si>
  <si>
    <t>青年之家宣传墙</t>
  </si>
  <si>
    <t xml:space="preserve">1.尺寸：详附图；   
2.材质：12厘厚pvc裱高清喷画；                  
</t>
  </si>
  <si>
    <t>创意门牌</t>
  </si>
  <si>
    <r>
      <rPr>
        <sz val="10"/>
        <color theme="1"/>
        <rFont val="宋体"/>
        <charset val="134"/>
      </rPr>
      <t xml:space="preserve">1.门牌规格：280*140；
2.材质：5+5精选亚克力，背面自带粘胶；其中“白云区助农党校”  
</t>
    </r>
    <r>
      <rPr>
        <sz val="10"/>
        <color theme="1"/>
        <rFont val="宋体"/>
        <charset val="134"/>
      </rPr>
      <t>3.拆除原门牌，饰面修复</t>
    </r>
    <r>
      <rPr>
        <sz val="10"/>
        <color theme="1"/>
        <rFont val="宋体"/>
        <charset val="134"/>
      </rPr>
      <t xml:space="preserve">                </t>
    </r>
  </si>
  <si>
    <t>四层-广告、标识</t>
  </si>
  <si>
    <t>照片墙</t>
  </si>
  <si>
    <t>1.600规格；     
2.具体做法参照附图。</t>
  </si>
  <si>
    <t>供销社活动LOGO</t>
  </si>
  <si>
    <t>1.规格：详附图；
2.材质：；                      3.整体有立体效果，活动更换。</t>
  </si>
  <si>
    <t>入党誓词宣传栏</t>
  </si>
  <si>
    <r>
      <rPr>
        <sz val="10"/>
        <rFont val="宋体"/>
        <charset val="134"/>
      </rPr>
      <t>1.规格：4300*1300</t>
    </r>
    <r>
      <rPr>
        <sz val="10"/>
        <rFont val="宋体"/>
        <charset val="134"/>
      </rPr>
      <t>；    
2.材质：</t>
    </r>
    <r>
      <rPr>
        <sz val="10"/>
        <rFont val="宋体"/>
        <charset val="134"/>
      </rPr>
      <t>12</t>
    </r>
    <r>
      <rPr>
        <sz val="10"/>
        <rFont val="宋体"/>
        <charset val="134"/>
      </rPr>
      <t>厘厚</t>
    </r>
    <r>
      <rPr>
        <sz val="10"/>
        <rFont val="宋体"/>
        <charset val="134"/>
      </rPr>
      <t>pvc</t>
    </r>
    <r>
      <rPr>
        <sz val="10"/>
        <rFont val="宋体"/>
        <charset val="134"/>
      </rPr>
      <t xml:space="preserve">裱高清喷画；    
3.拆除原版面，墙面修复；                  </t>
    </r>
  </si>
  <si>
    <t>四层供销展厅（共筑成果版面）</t>
  </si>
  <si>
    <t>1.规格：详附图；
2.材质：12厘厚pvc裱高清喷画；                      
3.拆除原版面
4.整体有立体效果。</t>
  </si>
  <si>
    <t>四层供销展厅（时间轴版面）</t>
  </si>
  <si>
    <r>
      <rPr>
        <sz val="10"/>
        <rFont val="宋体"/>
        <charset val="134"/>
      </rPr>
      <t>1.规格：详附图；
2.材质：12</t>
    </r>
    <r>
      <rPr>
        <sz val="10"/>
        <rFont val="宋体"/>
        <charset val="134"/>
      </rPr>
      <t>厘厚</t>
    </r>
    <r>
      <rPr>
        <sz val="10"/>
        <rFont val="宋体"/>
        <charset val="134"/>
      </rPr>
      <t>pvc</t>
    </r>
    <r>
      <rPr>
        <sz val="10"/>
        <rFont val="宋体"/>
        <charset val="134"/>
      </rPr>
      <t xml:space="preserve">裱高清喷画；
</t>
    </r>
    <r>
      <rPr>
        <sz val="10"/>
        <rFont val="宋体"/>
        <charset val="134"/>
      </rPr>
      <t>3.拆除原版面</t>
    </r>
    <r>
      <rPr>
        <sz val="10"/>
        <rFont val="宋体"/>
        <charset val="134"/>
      </rPr>
      <t xml:space="preserve">                      4.整体有立体效果。</t>
    </r>
  </si>
  <si>
    <t>四层供销展厅（钢丝收银）</t>
  </si>
  <si>
    <t>1.场景还原，根据现场实际情况设置钢丝收银场景； 
2.主要物件体现：铁丝绳索、填单本、找零盒、册夹子等；
3.怀旧物件收集。</t>
  </si>
  <si>
    <t>四层供销展厅（屏风）</t>
  </si>
  <si>
    <r>
      <rPr>
        <sz val="10"/>
        <rFont val="宋体"/>
        <charset val="134"/>
      </rPr>
      <t>1.展示面：W2650</t>
    </r>
    <r>
      <rPr>
        <sz val="10"/>
        <rFont val="宋体"/>
        <charset val="134"/>
      </rPr>
      <t>H2700；                 2.双面木龙骨夹板建墙厚度</t>
    </r>
    <r>
      <rPr>
        <sz val="10"/>
        <rFont val="宋体"/>
        <charset val="134"/>
      </rPr>
      <t>20cm</t>
    </r>
    <r>
      <rPr>
        <sz val="10"/>
        <rFont val="宋体"/>
        <charset val="134"/>
      </rPr>
      <t>，扇灰基底面、乳胶漆饰面、中间雕刻造型、深挖墙体、边框凸起、内装</t>
    </r>
    <r>
      <rPr>
        <sz val="10"/>
        <rFont val="宋体"/>
        <charset val="134"/>
      </rPr>
      <t>LED</t>
    </r>
    <r>
      <rPr>
        <sz val="10"/>
        <rFont val="宋体"/>
        <charset val="134"/>
      </rPr>
      <t>射灯生态木格栅、</t>
    </r>
    <r>
      <rPr>
        <sz val="10"/>
        <rFont val="宋体"/>
        <charset val="134"/>
      </rPr>
      <t>12mm</t>
    </r>
    <r>
      <rPr>
        <sz val="10"/>
        <rFont val="宋体"/>
        <charset val="134"/>
      </rPr>
      <t xml:space="preserve">亚克力立体字。
</t>
    </r>
    <r>
      <rPr>
        <sz val="10"/>
        <rFont val="宋体"/>
        <charset val="134"/>
      </rPr>
      <t>3.拆除原墙体</t>
    </r>
  </si>
  <si>
    <t>四层供销展厅（屏风背面</t>
  </si>
  <si>
    <r>
      <rPr>
        <sz val="10"/>
        <rFont val="宋体"/>
        <charset val="134"/>
      </rPr>
      <t>1.立体展示面：W2650</t>
    </r>
    <r>
      <rPr>
        <sz val="10"/>
        <rFont val="宋体"/>
        <charset val="134"/>
      </rPr>
      <t>H2700；                 2.龙骨密度纤维板间墙，厚度80，扇灰基底面，上基膜布贴高清喷画裱哑膜；
3.12mm亚克力烤漆立体字（约100个字）</t>
    </r>
    <r>
      <rPr>
        <sz val="10"/>
        <rFont val="宋体"/>
        <charset val="134"/>
      </rPr>
      <t xml:space="preserve">                </t>
    </r>
  </si>
  <si>
    <t>四层供销文化墙</t>
  </si>
  <si>
    <t>1.墙尺寸：6740*2700；
2.规格：详附图；
3.拆除原党建版面</t>
  </si>
  <si>
    <t>小计</t>
  </si>
  <si>
    <t>二</t>
  </si>
  <si>
    <t>税金</t>
  </si>
  <si>
    <t>（一+二）*费率</t>
  </si>
  <si>
    <t>合   计(一+二）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</si>
</sst>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0_ "/>
    <numFmt numFmtId="177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9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宋体"/>
      <charset val="134"/>
    </font>
    <font>
      <vertAlign val="superscript"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2" borderId="5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0" fillId="0" borderId="0" xfId="0" applyFont="1" applyFill="1"/>
    <xf numFmtId="0" fontId="0" fillId="0" borderId="0" xfId="0" applyFill="1" applyAlignment="1">
      <alignment horizontal="center"/>
    </xf>
    <xf numFmtId="0" fontId="1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right" vertical="center" wrapText="1"/>
    </xf>
    <xf numFmtId="0" fontId="4" fillId="0" borderId="1" xfId="49" applyFont="1" applyFill="1" applyBorder="1" applyAlignment="1">
      <alignment horizontal="right" vertical="center" wrapText="1"/>
    </xf>
    <xf numFmtId="0" fontId="0" fillId="0" borderId="1" xfId="0" applyFill="1" applyBorder="1"/>
    <xf numFmtId="0" fontId="4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vertical="center" wrapText="1"/>
    </xf>
    <xf numFmtId="0" fontId="3" fillId="0" borderId="1" xfId="49" applyFont="1" applyFill="1" applyBorder="1" applyAlignment="1">
      <alignment horizontal="left" vertical="center" wrapText="1"/>
    </xf>
    <xf numFmtId="177" fontId="3" fillId="0" borderId="1" xfId="49" applyNumberFormat="1" applyFont="1" applyFill="1" applyBorder="1" applyAlignment="1">
      <alignment horizontal="center" vertical="center" wrapText="1"/>
    </xf>
    <xf numFmtId="9" fontId="5" fillId="0" borderId="1" xfId="49" applyNumberFormat="1" applyFont="1" applyFill="1" applyBorder="1" applyAlignment="1">
      <alignment horizontal="center" vertical="center" wrapText="1"/>
    </xf>
    <xf numFmtId="177" fontId="2" fillId="0" borderId="1" xfId="49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/>
    <xf numFmtId="176" fontId="0" fillId="0" borderId="0" xfId="0" applyNumberFormat="1" applyFill="1" applyAlignment="1"/>
    <xf numFmtId="0" fontId="6" fillId="0" borderId="0" xfId="0" applyFont="1" applyFill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2"/>
  <sheetViews>
    <sheetView showGridLines="0" tabSelected="1" zoomScale="120" zoomScaleNormal="120" workbookViewId="0">
      <pane ySplit="3" topLeftCell="A4" activePane="bottomLeft" state="frozen"/>
      <selection/>
      <selection pane="bottomLeft" activeCell="G6" sqref="G6"/>
    </sheetView>
  </sheetViews>
  <sheetFormatPr defaultColWidth="9" defaultRowHeight="11.25"/>
  <cols>
    <col min="1" max="1" width="8.16666666666667" style="1" customWidth="1"/>
    <col min="2" max="2" width="22.8333333333333" style="1" customWidth="1"/>
    <col min="3" max="3" width="30.8333333333333" style="2" customWidth="1"/>
    <col min="4" max="4" width="10.6666666666667" style="1" customWidth="1"/>
    <col min="5" max="5" width="9" style="1" customWidth="1"/>
    <col min="6" max="6" width="15.8333333333333" style="3" customWidth="1"/>
    <col min="7" max="7" width="15.3333333333333" style="4" customWidth="1"/>
    <col min="8" max="8" width="12" style="1" customWidth="1"/>
    <col min="9" max="22" width="9" style="1"/>
    <col min="23" max="23" width="41.8333333333333" style="1" customWidth="1"/>
    <col min="24" max="16384" width="9" style="1"/>
  </cols>
  <sheetData>
    <row r="1" ht="51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1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8" customHeight="1" spans="1:8">
      <c r="A3" s="6"/>
      <c r="B3" s="6"/>
      <c r="C3" s="6"/>
      <c r="D3" s="6"/>
      <c r="E3" s="6"/>
      <c r="F3" s="6"/>
      <c r="G3" s="6"/>
      <c r="H3" s="6"/>
    </row>
    <row r="4" ht="30.95" customHeight="1" spans="1:8">
      <c r="A4" s="7" t="s">
        <v>9</v>
      </c>
      <c r="B4" s="7" t="s">
        <v>10</v>
      </c>
      <c r="C4" s="6"/>
      <c r="D4" s="6"/>
      <c r="E4" s="6"/>
      <c r="F4" s="6"/>
      <c r="G4" s="7">
        <f>G32</f>
        <v>0</v>
      </c>
      <c r="H4" s="6"/>
    </row>
    <row r="5" ht="30" customHeight="1" spans="1:8">
      <c r="A5" s="6"/>
      <c r="B5" s="7" t="s">
        <v>11</v>
      </c>
      <c r="C5" s="8"/>
      <c r="D5" s="9"/>
      <c r="E5" s="10"/>
      <c r="F5" s="11"/>
      <c r="G5" s="6">
        <f>G6+G7+G8+G9</f>
        <v>0</v>
      </c>
      <c r="H5" s="12"/>
    </row>
    <row r="6" ht="198" customHeight="1" spans="1:8">
      <c r="A6" s="6">
        <v>1</v>
      </c>
      <c r="B6" s="13" t="s">
        <v>12</v>
      </c>
      <c r="C6" s="8" t="s">
        <v>13</v>
      </c>
      <c r="D6" s="6" t="s">
        <v>14</v>
      </c>
      <c r="E6" s="6">
        <v>1</v>
      </c>
      <c r="F6" s="14"/>
      <c r="G6" s="6">
        <f>F6*E6</f>
        <v>0</v>
      </c>
      <c r="H6" s="12"/>
    </row>
    <row r="7" ht="84" customHeight="1" spans="1:8">
      <c r="A7" s="6">
        <v>2</v>
      </c>
      <c r="B7" s="13" t="s">
        <v>15</v>
      </c>
      <c r="C7" s="15" t="s">
        <v>16</v>
      </c>
      <c r="D7" s="6" t="s">
        <v>14</v>
      </c>
      <c r="E7" s="6">
        <v>3</v>
      </c>
      <c r="F7" s="14"/>
      <c r="G7" s="6">
        <f t="shared" ref="G7:G8" si="0">F7*E7</f>
        <v>0</v>
      </c>
      <c r="H7" s="12"/>
    </row>
    <row r="8" ht="117" customHeight="1" spans="1:23">
      <c r="A8" s="6">
        <v>3</v>
      </c>
      <c r="B8" s="13" t="s">
        <v>17</v>
      </c>
      <c r="C8" s="15" t="s">
        <v>18</v>
      </c>
      <c r="D8" s="6" t="s">
        <v>14</v>
      </c>
      <c r="E8" s="6">
        <v>6</v>
      </c>
      <c r="F8" s="14"/>
      <c r="G8" s="6">
        <f t="shared" si="0"/>
        <v>0</v>
      </c>
      <c r="H8" s="12"/>
      <c r="W8" s="1">
        <f>800+2700+500+1500</f>
        <v>5500</v>
      </c>
    </row>
    <row r="9" ht="153" customHeight="1" spans="1:8">
      <c r="A9" s="6">
        <v>4</v>
      </c>
      <c r="B9" s="9" t="s">
        <v>19</v>
      </c>
      <c r="C9" s="8" t="s">
        <v>20</v>
      </c>
      <c r="D9" s="6" t="s">
        <v>21</v>
      </c>
      <c r="E9" s="6">
        <v>1</v>
      </c>
      <c r="F9" s="14"/>
      <c r="G9" s="6">
        <f>E9*F9</f>
        <v>0</v>
      </c>
      <c r="H9" s="12"/>
    </row>
    <row r="10" ht="30" customHeight="1" spans="1:8">
      <c r="A10" s="6"/>
      <c r="B10" s="16" t="s">
        <v>22</v>
      </c>
      <c r="C10" s="8"/>
      <c r="D10" s="9"/>
      <c r="E10" s="10"/>
      <c r="F10" s="11"/>
      <c r="G10" s="6">
        <f>G11+G12+G13+G14+G15+G16</f>
        <v>0</v>
      </c>
      <c r="H10" s="12"/>
    </row>
    <row r="11" ht="90.75" customHeight="1" spans="1:8">
      <c r="A11" s="6">
        <v>5</v>
      </c>
      <c r="B11" s="13" t="s">
        <v>23</v>
      </c>
      <c r="C11" s="15" t="s">
        <v>24</v>
      </c>
      <c r="D11" s="6" t="s">
        <v>25</v>
      </c>
      <c r="E11" s="6">
        <f>5.5*3.6</f>
        <v>19.8</v>
      </c>
      <c r="F11" s="14"/>
      <c r="G11" s="6">
        <f t="shared" ref="G11:G16" si="1">E11*F11</f>
        <v>0</v>
      </c>
      <c r="H11" s="12"/>
    </row>
    <row r="12" ht="87" customHeight="1" spans="1:8">
      <c r="A12" s="6">
        <v>6</v>
      </c>
      <c r="B12" s="13" t="s">
        <v>26</v>
      </c>
      <c r="C12" s="15" t="s">
        <v>27</v>
      </c>
      <c r="D12" s="6" t="s">
        <v>21</v>
      </c>
      <c r="E12" s="6">
        <v>1</v>
      </c>
      <c r="F12" s="14"/>
      <c r="G12" s="6">
        <f t="shared" si="1"/>
        <v>0</v>
      </c>
      <c r="H12" s="12"/>
    </row>
    <row r="13" ht="66.95" customHeight="1" spans="1:8">
      <c r="A13" s="6">
        <v>7</v>
      </c>
      <c r="B13" s="13" t="s">
        <v>28</v>
      </c>
      <c r="C13" s="15" t="s">
        <v>29</v>
      </c>
      <c r="D13" s="6" t="s">
        <v>30</v>
      </c>
      <c r="E13" s="6">
        <v>1</v>
      </c>
      <c r="F13" s="14"/>
      <c r="G13" s="6">
        <f t="shared" si="1"/>
        <v>0</v>
      </c>
      <c r="H13" s="12"/>
    </row>
    <row r="14" ht="105.95" customHeight="1" spans="1:8">
      <c r="A14" s="6">
        <v>8</v>
      </c>
      <c r="B14" s="13" t="s">
        <v>31</v>
      </c>
      <c r="C14" s="15" t="s">
        <v>32</v>
      </c>
      <c r="D14" s="6" t="s">
        <v>33</v>
      </c>
      <c r="E14" s="6">
        <v>1</v>
      </c>
      <c r="F14" s="14"/>
      <c r="G14" s="6">
        <f t="shared" si="1"/>
        <v>0</v>
      </c>
      <c r="H14" s="12"/>
    </row>
    <row r="15" ht="48" customHeight="1" spans="1:8">
      <c r="A15" s="6">
        <v>9</v>
      </c>
      <c r="B15" s="13" t="s">
        <v>34</v>
      </c>
      <c r="C15" s="15" t="s">
        <v>35</v>
      </c>
      <c r="D15" s="6" t="s">
        <v>14</v>
      </c>
      <c r="E15" s="6">
        <v>8</v>
      </c>
      <c r="F15" s="14"/>
      <c r="G15" s="6">
        <f t="shared" si="1"/>
        <v>0</v>
      </c>
      <c r="H15" s="12"/>
    </row>
    <row r="16" ht="54.95" customHeight="1" spans="1:8">
      <c r="A16" s="6">
        <v>10</v>
      </c>
      <c r="B16" s="13" t="s">
        <v>36</v>
      </c>
      <c r="C16" s="15" t="s">
        <v>37</v>
      </c>
      <c r="D16" s="6" t="s">
        <v>14</v>
      </c>
      <c r="E16" s="6">
        <v>12</v>
      </c>
      <c r="F16" s="14"/>
      <c r="G16" s="6">
        <f t="shared" si="1"/>
        <v>0</v>
      </c>
      <c r="H16" s="12"/>
    </row>
    <row r="17" ht="30" customHeight="1" spans="1:8">
      <c r="A17" s="6"/>
      <c r="B17" s="16" t="s">
        <v>38</v>
      </c>
      <c r="C17" s="8"/>
      <c r="D17" s="9"/>
      <c r="E17" s="10"/>
      <c r="F17" s="11"/>
      <c r="G17" s="6">
        <f>G18</f>
        <v>0</v>
      </c>
      <c r="H17" s="12"/>
    </row>
    <row r="18" ht="71.1" customHeight="1" spans="1:8">
      <c r="A18" s="6">
        <v>11</v>
      </c>
      <c r="B18" s="9" t="s">
        <v>39</v>
      </c>
      <c r="C18" s="8" t="s">
        <v>40</v>
      </c>
      <c r="D18" s="6" t="s">
        <v>21</v>
      </c>
      <c r="E18" s="6">
        <v>1</v>
      </c>
      <c r="F18" s="14"/>
      <c r="G18" s="6">
        <f>E18*F18</f>
        <v>0</v>
      </c>
      <c r="H18" s="12"/>
    </row>
    <row r="19" ht="30" customHeight="1" spans="1:8">
      <c r="A19" s="6"/>
      <c r="B19" s="16" t="s">
        <v>41</v>
      </c>
      <c r="C19" s="8"/>
      <c r="D19" s="9"/>
      <c r="E19" s="10"/>
      <c r="F19" s="11"/>
      <c r="G19" s="6">
        <f>G20+G21</f>
        <v>0</v>
      </c>
      <c r="H19" s="12"/>
    </row>
    <row r="20" ht="60" customHeight="1" spans="1:8">
      <c r="A20" s="6">
        <v>12</v>
      </c>
      <c r="B20" s="9" t="s">
        <v>42</v>
      </c>
      <c r="C20" s="8" t="s">
        <v>43</v>
      </c>
      <c r="D20" s="6" t="s">
        <v>30</v>
      </c>
      <c r="E20" s="6">
        <v>1</v>
      </c>
      <c r="F20" s="14"/>
      <c r="G20" s="6">
        <f>E20*F20</f>
        <v>0</v>
      </c>
      <c r="H20" s="12"/>
    </row>
    <row r="21" ht="63.75" customHeight="1" spans="1:8">
      <c r="A21" s="6">
        <v>13</v>
      </c>
      <c r="B21" s="13" t="s">
        <v>44</v>
      </c>
      <c r="C21" s="15" t="s">
        <v>45</v>
      </c>
      <c r="D21" s="6" t="s">
        <v>14</v>
      </c>
      <c r="E21" s="6">
        <v>16</v>
      </c>
      <c r="F21" s="14"/>
      <c r="G21" s="6">
        <f>E21*F21</f>
        <v>0</v>
      </c>
      <c r="H21" s="12"/>
    </row>
    <row r="22" ht="30" customHeight="1" spans="1:8">
      <c r="A22" s="6"/>
      <c r="B22" s="16" t="s">
        <v>46</v>
      </c>
      <c r="C22" s="8"/>
      <c r="D22" s="9"/>
      <c r="E22" s="10"/>
      <c r="F22" s="11"/>
      <c r="G22" s="6">
        <f>G23+G24+G25+G26+G27+G28+G29+G30+G31</f>
        <v>0</v>
      </c>
      <c r="H22" s="12"/>
    </row>
    <row r="23" ht="39.95" customHeight="1" spans="1:8">
      <c r="A23" s="6">
        <v>14</v>
      </c>
      <c r="B23" s="9" t="s">
        <v>47</v>
      </c>
      <c r="C23" s="8" t="s">
        <v>48</v>
      </c>
      <c r="D23" s="6" t="s">
        <v>21</v>
      </c>
      <c r="E23" s="6">
        <v>1</v>
      </c>
      <c r="F23" s="14"/>
      <c r="G23" s="6">
        <f t="shared" ref="G23:G29" si="2">E23*F23</f>
        <v>0</v>
      </c>
      <c r="H23" s="12"/>
    </row>
    <row r="24" ht="48" customHeight="1" spans="1:8">
      <c r="A24" s="6">
        <v>15</v>
      </c>
      <c r="B24" s="9" t="s">
        <v>49</v>
      </c>
      <c r="C24" s="8" t="s">
        <v>50</v>
      </c>
      <c r="D24" s="6" t="s">
        <v>21</v>
      </c>
      <c r="E24" s="6">
        <v>1</v>
      </c>
      <c r="F24" s="14"/>
      <c r="G24" s="6">
        <f t="shared" si="2"/>
        <v>0</v>
      </c>
      <c r="H24" s="12"/>
    </row>
    <row r="25" ht="57" customHeight="1" spans="1:8">
      <c r="A25" s="6">
        <v>16</v>
      </c>
      <c r="B25" s="9" t="s">
        <v>51</v>
      </c>
      <c r="C25" s="8" t="s">
        <v>52</v>
      </c>
      <c r="D25" s="6" t="s">
        <v>21</v>
      </c>
      <c r="E25" s="6">
        <v>1</v>
      </c>
      <c r="F25" s="14"/>
      <c r="G25" s="6">
        <f t="shared" si="2"/>
        <v>0</v>
      </c>
      <c r="H25" s="12"/>
    </row>
    <row r="26" ht="68.25" customHeight="1" spans="1:8">
      <c r="A26" s="6">
        <v>17</v>
      </c>
      <c r="B26" s="9" t="s">
        <v>53</v>
      </c>
      <c r="C26" s="8" t="s">
        <v>54</v>
      </c>
      <c r="D26" s="6" t="s">
        <v>21</v>
      </c>
      <c r="E26" s="14">
        <v>1</v>
      </c>
      <c r="F26" s="14"/>
      <c r="G26" s="14">
        <f t="shared" si="2"/>
        <v>0</v>
      </c>
      <c r="H26" s="12"/>
    </row>
    <row r="27" ht="66" customHeight="1" spans="1:8">
      <c r="A27" s="6">
        <v>18</v>
      </c>
      <c r="B27" s="9" t="s">
        <v>55</v>
      </c>
      <c r="C27" s="8" t="s">
        <v>56</v>
      </c>
      <c r="D27" s="6" t="s">
        <v>21</v>
      </c>
      <c r="E27" s="14">
        <v>1</v>
      </c>
      <c r="F27" s="14"/>
      <c r="G27" s="14">
        <f t="shared" si="2"/>
        <v>0</v>
      </c>
      <c r="H27" s="12"/>
    </row>
    <row r="28" ht="86.1" customHeight="1" spans="1:8">
      <c r="A28" s="6">
        <v>19</v>
      </c>
      <c r="B28" s="9" t="s">
        <v>57</v>
      </c>
      <c r="C28" s="8" t="s">
        <v>58</v>
      </c>
      <c r="D28" s="6" t="s">
        <v>21</v>
      </c>
      <c r="E28" s="6">
        <v>1</v>
      </c>
      <c r="F28" s="14"/>
      <c r="G28" s="6">
        <f t="shared" si="2"/>
        <v>0</v>
      </c>
      <c r="H28" s="12"/>
    </row>
    <row r="29" ht="87" customHeight="1" spans="1:8">
      <c r="A29" s="6">
        <v>20</v>
      </c>
      <c r="B29" s="9" t="s">
        <v>59</v>
      </c>
      <c r="C29" s="8" t="s">
        <v>60</v>
      </c>
      <c r="D29" s="6" t="s">
        <v>25</v>
      </c>
      <c r="E29" s="6">
        <v>7.16</v>
      </c>
      <c r="F29" s="14"/>
      <c r="G29" s="6">
        <f t="shared" si="2"/>
        <v>0</v>
      </c>
      <c r="H29" s="12"/>
    </row>
    <row r="30" ht="91.5" customHeight="1" spans="1:8">
      <c r="A30" s="6">
        <v>21</v>
      </c>
      <c r="B30" s="9" t="s">
        <v>61</v>
      </c>
      <c r="C30" s="8" t="s">
        <v>62</v>
      </c>
      <c r="D30" s="6" t="s">
        <v>25</v>
      </c>
      <c r="E30" s="6">
        <v>7.16</v>
      </c>
      <c r="F30" s="14"/>
      <c r="G30" s="6">
        <f t="shared" ref="G30" si="3">E30*F30</f>
        <v>0</v>
      </c>
      <c r="H30" s="12"/>
    </row>
    <row r="31" ht="54" customHeight="1" spans="1:8">
      <c r="A31" s="6">
        <v>22</v>
      </c>
      <c r="B31" s="9" t="s">
        <v>63</v>
      </c>
      <c r="C31" s="8" t="s">
        <v>64</v>
      </c>
      <c r="D31" s="6" t="s">
        <v>25</v>
      </c>
      <c r="E31" s="6">
        <v>18.2</v>
      </c>
      <c r="F31" s="14"/>
      <c r="G31" s="6">
        <f t="shared" ref="G31" si="4">E31*F31</f>
        <v>0</v>
      </c>
      <c r="H31" s="12"/>
    </row>
    <row r="32" ht="24" customHeight="1" spans="1:8">
      <c r="A32" s="6"/>
      <c r="B32" s="9"/>
      <c r="C32" s="7" t="s">
        <v>65</v>
      </c>
      <c r="D32" s="6"/>
      <c r="E32" s="6"/>
      <c r="F32" s="14"/>
      <c r="G32" s="17">
        <f>G5+G10+G17+G19+G22</f>
        <v>0</v>
      </c>
      <c r="H32" s="12"/>
    </row>
    <row r="33" ht="45" customHeight="1" spans="1:8">
      <c r="A33" s="7" t="s">
        <v>66</v>
      </c>
      <c r="B33" s="16"/>
      <c r="C33" s="7" t="s">
        <v>67</v>
      </c>
      <c r="D33" s="7" t="s">
        <v>21</v>
      </c>
      <c r="E33" s="18" t="s">
        <v>68</v>
      </c>
      <c r="F33" s="18">
        <v>0.03</v>
      </c>
      <c r="G33" s="17">
        <f>G32*0.03</f>
        <v>0</v>
      </c>
      <c r="H33" s="12"/>
    </row>
    <row r="34" ht="24" customHeight="1" spans="1:8">
      <c r="A34" s="6"/>
      <c r="B34" s="9"/>
      <c r="C34" s="6"/>
      <c r="D34" s="6"/>
      <c r="E34" s="6"/>
      <c r="F34" s="14"/>
      <c r="G34" s="19"/>
      <c r="H34" s="12"/>
    </row>
    <row r="35" ht="24" customHeight="1" spans="1:8">
      <c r="A35" s="7" t="s">
        <v>69</v>
      </c>
      <c r="B35" s="7"/>
      <c r="C35" s="7"/>
      <c r="D35" s="7"/>
      <c r="E35" s="7"/>
      <c r="F35" s="7"/>
      <c r="G35" s="17">
        <f>G32+G33</f>
        <v>0</v>
      </c>
      <c r="H35" s="12"/>
    </row>
    <row r="39" spans="2:3">
      <c r="B39" s="20"/>
      <c r="C39" s="21"/>
    </row>
    <row r="40" spans="2:3">
      <c r="B40" s="21"/>
      <c r="C40" s="21"/>
    </row>
    <row r="41" spans="2:3">
      <c r="B41" s="21"/>
      <c r="C41" s="21"/>
    </row>
    <row r="42" spans="2:2">
      <c r="B42" s="22"/>
    </row>
  </sheetData>
  <mergeCells count="13">
    <mergeCell ref="A1:H1"/>
    <mergeCell ref="A35:F35"/>
    <mergeCell ref="B39:C39"/>
    <mergeCell ref="B40:C40"/>
    <mergeCell ref="B41:C41"/>
    <mergeCell ref="A2:A3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.118110236220472" right="0.118110236220472" top="0.196850393700787" bottom="0" header="0.275590551181102" footer="0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表-08 分部分项工程和单价措施项目清单与计价表(含措施标题)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張錦</cp:lastModifiedBy>
  <dcterms:created xsi:type="dcterms:W3CDTF">2020-04-10T16:56:00Z</dcterms:created>
  <cp:lastPrinted>2020-04-26T07:59:00Z</cp:lastPrinted>
  <dcterms:modified xsi:type="dcterms:W3CDTF">2020-09-03T02:35:52Z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