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6640" tabRatio="749" firstSheet="2" activeTab="2"/>
  </bookViews>
  <sheets>
    <sheet name="投标报价" sheetId="9" state="hidden" r:id="rId1"/>
    <sheet name="招标工程量清单" sheetId="10" state="hidden" r:id="rId2"/>
    <sheet name="投标报价汇总表（维修）" sheetId="8" r:id="rId3"/>
    <sheet name="清单与计价表（维修）" sheetId="4" r:id="rId4"/>
    <sheet name="投标报价汇总表（维保）" sheetId="11" r:id="rId5"/>
    <sheet name="清单与计价表（维保）" sheetId="12" r:id="rId6"/>
  </sheets>
  <definedNames>
    <definedName name="_xlnm.Print_Titles" localSheetId="3">'清单与计价表（维修）'!$1:$3</definedName>
    <definedName name="_xlnm.Print_Titles" localSheetId="2">'投标报价汇总表（维修）'!$1:$2</definedName>
    <definedName name="_xlnm.Print_Area" localSheetId="3">'清单与计价表（维修）'!$A$1:$J$70</definedName>
    <definedName name="_xlnm._FilterDatabase" localSheetId="2" hidden="1">'投标报价汇总表（维修）'!$A$1:$F$1</definedName>
    <definedName name="_xlnm.Print_Titles" localSheetId="4">'投标报价汇总表（维保）'!$1:$2</definedName>
    <definedName name="_xlnm._FilterDatabase" localSheetId="4" hidden="1">'投标报价汇总表（维保）'!$A$1:$F$1</definedName>
    <definedName name="_xlnm._FilterDatabase" localSheetId="5" hidden="1">'清单与计价表（维保）'!$A$1:$J$118</definedName>
    <definedName name="_xlnm.Print_Area" localSheetId="5">'清单与计价表（维保）'!$A$1:$J$119</definedName>
    <definedName name="_xlnm.Print_Titles" localSheetId="5">'清单与计价表（维保）'!$1:$3</definedName>
  </definedNames>
  <calcPr calcId="144525"/>
</workbook>
</file>

<file path=xl/sharedStrings.xml><?xml version="1.0" encoding="utf-8"?>
<sst xmlns="http://schemas.openxmlformats.org/spreadsheetml/2006/main" count="824" uniqueCount="297">
  <si>
    <t>2022年白云区供销总公司物业消防设备系统故障修复与整改</t>
  </si>
  <si>
    <t>投 标 总 价</t>
  </si>
  <si>
    <t>项 目 名 称：</t>
  </si>
  <si>
    <t>投 标 总 价：</t>
  </si>
  <si>
    <t>（小写）：</t>
  </si>
  <si>
    <t>（大写）：</t>
  </si>
  <si>
    <t>投  标  人：</t>
  </si>
  <si>
    <t>(单位盖章)</t>
  </si>
  <si>
    <t>法定代表人
或其授权人：</t>
  </si>
  <si>
    <t>(签字或盖章)</t>
  </si>
  <si>
    <t>编  制  人：</t>
  </si>
  <si>
    <t>（造价人员签字盖专用章）</t>
  </si>
  <si>
    <t xml:space="preserve">编 制 时 间：  </t>
  </si>
  <si>
    <t>2022年物业消防设施设备维修项目</t>
  </si>
  <si>
    <t>招 标 工 程 量 清 单</t>
  </si>
  <si>
    <t>招  标  人：</t>
  </si>
  <si>
    <t>造价咨询人：</t>
  </si>
  <si>
    <t>年   月   日</t>
  </si>
  <si>
    <t>工程量清单报价汇总表</t>
  </si>
  <si>
    <t>项目名称：2022年物业消防设施设备维修项目</t>
  </si>
  <si>
    <t>序号</t>
  </si>
  <si>
    <t>项目名称</t>
  </si>
  <si>
    <t>计量单位</t>
  </si>
  <si>
    <t>工程数量</t>
  </si>
  <si>
    <t>单价(元)</t>
  </si>
  <si>
    <t>合价(元)</t>
  </si>
  <si>
    <t>备注</t>
  </si>
  <si>
    <t>项</t>
  </si>
  <si>
    <t>A</t>
  </si>
  <si>
    <t>小计</t>
  </si>
  <si>
    <t>B</t>
  </si>
  <si>
    <t>税金（A）×13%</t>
  </si>
  <si>
    <t>C</t>
  </si>
  <si>
    <t>含税合计（A+B）</t>
  </si>
  <si>
    <t>消防设备设施维修项目清单与计价表</t>
  </si>
  <si>
    <t>故障设备位置</t>
  </si>
  <si>
    <t>施工内容</t>
  </si>
  <si>
    <t>维修或更换部件参数</t>
  </si>
  <si>
    <t>单位</t>
  </si>
  <si>
    <t>数量</t>
  </si>
  <si>
    <t>综合单价（元）</t>
  </si>
  <si>
    <t>综合合价（元）</t>
  </si>
  <si>
    <t>红卫场</t>
  </si>
  <si>
    <t>水泵房门口</t>
  </si>
  <si>
    <t>更换道管、刷涂油漆</t>
  </si>
  <si>
    <t>DN100*3</t>
  </si>
  <si>
    <t>m</t>
  </si>
  <si>
    <t>管道锈蚀、漏水</t>
  </si>
  <si>
    <t>消防水池内</t>
  </si>
  <si>
    <t>更换止回阀</t>
  </si>
  <si>
    <t>DN100</t>
  </si>
  <si>
    <t>个</t>
  </si>
  <si>
    <t>水池底阀漏水</t>
  </si>
  <si>
    <t>焊接铸钢法兰</t>
  </si>
  <si>
    <t>水池内</t>
  </si>
  <si>
    <t>抽干水池，池内作业</t>
  </si>
  <si>
    <t>池内作业</t>
  </si>
  <si>
    <t>开挖、回填、混凝土地面修补</t>
  </si>
  <si>
    <t>更换泵房管道要开挖、回填地面</t>
  </si>
  <si>
    <t>竹料商业街</t>
  </si>
  <si>
    <t>水泵房</t>
  </si>
  <si>
    <t>更换水泵及电动机</t>
  </si>
  <si>
    <t>参考原设备参数：
1.名称:XBD立式单级消防泵
2.型号:GD80-40
3.电动机功率:7.5kw
4.流量:42m3/h
5.扬程:40m</t>
  </si>
  <si>
    <t>台</t>
  </si>
  <si>
    <t>水泵电动机故障</t>
  </si>
  <si>
    <t>青龙坊</t>
  </si>
  <si>
    <t>更换电压力控制开关</t>
  </si>
  <si>
    <t>DN25</t>
  </si>
  <si>
    <t>控制压力开关损坏</t>
  </si>
  <si>
    <t>楼层</t>
  </si>
  <si>
    <t>更换烟感</t>
  </si>
  <si>
    <t>参考原设备品牌：依爱</t>
  </si>
  <si>
    <t>烟感损坏</t>
  </si>
  <si>
    <t>更换声光报警器</t>
  </si>
  <si>
    <t>国产编码</t>
  </si>
  <si>
    <t>声光报警器损坏</t>
  </si>
  <si>
    <t>一层至水泵房</t>
  </si>
  <si>
    <t>排查故障、更换线路</t>
  </si>
  <si>
    <t>线路长度综合考虑</t>
  </si>
  <si>
    <t>报警主机联动线路故障</t>
  </si>
  <si>
    <t>钟落潭购物中心</t>
  </si>
  <si>
    <t>一、二楼</t>
  </si>
  <si>
    <t>广播线路排查及修复</t>
  </si>
  <si>
    <t>线路故障</t>
  </si>
  <si>
    <t>消防中心</t>
  </si>
  <si>
    <t>更换远程启动模块</t>
  </si>
  <si>
    <t>国标</t>
  </si>
  <si>
    <t>无法远程启动，需安装风机线路、联动模块安装和调试</t>
  </si>
  <si>
    <t>购物中心一层</t>
  </si>
  <si>
    <t>更换消火栓按钮</t>
  </si>
  <si>
    <t>购物中心一层缺少消火栓按钮、线路安装和调试</t>
  </si>
  <si>
    <t>更换远程启动模块，安装联动线路、调试</t>
  </si>
  <si>
    <t>水泵房无法远程启动</t>
  </si>
  <si>
    <t>一楼烟感线路排查及修复</t>
  </si>
  <si>
    <t>一楼烟感系统线路故障</t>
  </si>
  <si>
    <t>嘉禾丰兴广场</t>
  </si>
  <si>
    <t>维修立式喷淋水泵阀芯</t>
  </si>
  <si>
    <t>参考原设备参数：
1.名称:XBD立式多级消防泵
2.型号:XBD7.8/20-100DLLX1 
3.电动机功率:30kW
4.流量:108m3/h
5.扬程:80m</t>
  </si>
  <si>
    <t>泵体漏水</t>
  </si>
  <si>
    <t>更换自动模块</t>
  </si>
  <si>
    <t>控制箱自动故障</t>
  </si>
  <si>
    <t>参考原设备参数：
1.名称:25LG立式多级泵
2.型号:25LG2-12X6
3.电动机功率:1.5kw
4.流量:72m3/h</t>
  </si>
  <si>
    <t>稳压泵及电动机故障损坏</t>
  </si>
  <si>
    <t>竹料商场</t>
  </si>
  <si>
    <t>DN80*3</t>
  </si>
  <si>
    <t>消火栓管道腐蚀严重，管道漏水无法加压，需维修管道</t>
  </si>
  <si>
    <t>原参考设备参数：
1.名称:25LG立式多级泵
2.型号:25LG2-12X6
3.电动机功率:1.5kw
4.流量:72m3/h</t>
  </si>
  <si>
    <t>水泵组故障</t>
  </si>
  <si>
    <t>人和旧办公室</t>
  </si>
  <si>
    <t>参考原设备参数：
1.名称:XBD立式单级消防泵
2.型号:ISG100-200
3.电动机功率:22kw
4.流量:100m3/h
5.扬程:50m</t>
  </si>
  <si>
    <t>消火栓水泵损坏</t>
  </si>
  <si>
    <t>更换稳压泵</t>
  </si>
  <si>
    <t>参考原设备参数：
1.名称:25LG立式多级泵
2.型号:25LG2-12X6
3.电动机功率:1.5kW
4.流量:72m3/h</t>
  </si>
  <si>
    <t>喷淋稳压泵以及消火栓稳压泵因阀芯磨损不能正常供水补压</t>
  </si>
  <si>
    <t>一楼商铺</t>
  </si>
  <si>
    <t>将一楼烟感线路接驳二楼主机</t>
  </si>
  <si>
    <t>一楼商铺报警系统线路已全部损坏需要重新更换</t>
  </si>
  <si>
    <t>爱国东路</t>
  </si>
  <si>
    <t>备用水泵密封箱和轴芯漏水，损坏严重，无法维修</t>
  </si>
  <si>
    <t>太和生产资料店</t>
  </si>
  <si>
    <t>一、二、三楼</t>
  </si>
  <si>
    <t>广播线路排查</t>
  </si>
  <si>
    <t>更换远程自动启动模块</t>
  </si>
  <si>
    <t>控制箱远程自动启动模块故障</t>
  </si>
  <si>
    <t>二楼线路排查及修复</t>
  </si>
  <si>
    <t>防火卷帘控制线路查线</t>
  </si>
  <si>
    <t>一楼风机控制箱</t>
  </si>
  <si>
    <t>防火卷帘模块</t>
  </si>
  <si>
    <t>原设备品牌参数：北大青鸟</t>
  </si>
  <si>
    <t>一楼强排风机线路排查</t>
  </si>
  <si>
    <t>风机、控制线路查线</t>
  </si>
  <si>
    <t>控制箱</t>
  </si>
  <si>
    <t>强排风机更换模块</t>
  </si>
  <si>
    <t>竹料茶楼</t>
  </si>
  <si>
    <t>消防控制室</t>
  </si>
  <si>
    <t>更换电池</t>
  </si>
  <si>
    <t>参考原设备品牌：北大青鸟</t>
  </si>
  <si>
    <t>组</t>
  </si>
  <si>
    <t>报警主机备电故障</t>
  </si>
  <si>
    <t>石井沙贝（茶楼药批中心店）</t>
  </si>
  <si>
    <t>水泵无法抽水，水池底阀漏水</t>
  </si>
  <si>
    <t>更换底阀</t>
  </si>
  <si>
    <t>底阀法兰生锈漏水</t>
  </si>
  <si>
    <t>安装水表</t>
  </si>
  <si>
    <t>DN65</t>
  </si>
  <si>
    <t>新增水表</t>
  </si>
  <si>
    <t>原进水管没水，需改接到其他进水管</t>
  </si>
  <si>
    <t>凯盈汇</t>
  </si>
  <si>
    <t>维修、调试</t>
  </si>
  <si>
    <t>参考原设备参数：
1.名称:卧式消防泵
2.型号:3.8/20-100DLLX1
3.电动机功率:22kw
4.流量:72m3/h
5.扬程:80m</t>
  </si>
  <si>
    <t>卧式水泵震动故障</t>
  </si>
  <si>
    <t>江高综合楼</t>
  </si>
  <si>
    <t>参考原设备参数：
1.名称:XBD立式单级消防泵
2.电动机功率:1.5kw
3.流量:2m3/h
4.扬程:7m</t>
  </si>
  <si>
    <t>喷淋稳压水泵损坏</t>
  </si>
  <si>
    <t>参考原设备参数：
1.名称:XBD立式单级消防泵
2.电动机功率:18.5kw
3.流量:93m3/h
4.扬程:44m</t>
  </si>
  <si>
    <t>喷淋立式水泵损坏</t>
  </si>
  <si>
    <t>消火栓水泵房</t>
  </si>
  <si>
    <t>更换立式水泵及电动机</t>
  </si>
  <si>
    <t>参考原设备参数：
1.名称:XBD立式单级消防泵
2.电动机功率:11kw
3.流量:42m3/h
4.扬程:50m</t>
  </si>
  <si>
    <t>消火栓卧式水泵漏水、生锈</t>
  </si>
  <si>
    <t>更换配件</t>
  </si>
  <si>
    <t>更换DN100止回阀、闸阀、减震器</t>
  </si>
  <si>
    <t>套</t>
  </si>
  <si>
    <t>原有为卧式水泵结构</t>
  </si>
  <si>
    <t>切割焊接加法兰片</t>
  </si>
  <si>
    <t>DN100法兰片4片、DN100弯头1个</t>
  </si>
  <si>
    <t>更换新柜式主机带消防广播，将新主机安装到监控值班室、将原有线路改接到新监控值班室</t>
  </si>
  <si>
    <t>参考原设备参数：北大青年JB-TB-JBF-11S</t>
  </si>
  <si>
    <t>消防主机设备移位更换</t>
  </si>
  <si>
    <t>新和平台</t>
  </si>
  <si>
    <t>增加自动启停功能</t>
  </si>
  <si>
    <t>加装电压力表，控制线</t>
  </si>
  <si>
    <t>控制箱调试</t>
  </si>
  <si>
    <t>管道钻孔、修补</t>
  </si>
  <si>
    <t>孔洞直径：φ32</t>
  </si>
  <si>
    <t>更换后的旧设备以料抵工</t>
  </si>
  <si>
    <t>废旧水泵</t>
  </si>
  <si>
    <t>回收、处置</t>
  </si>
  <si>
    <t>以料抵工</t>
  </si>
  <si>
    <t>更换后的旧设备按相应的残值折算费成用，由维修单位负责设备处置，费用从报价中抵除</t>
  </si>
  <si>
    <t>合计</t>
  </si>
  <si>
    <t>说明：
1.以上报价均含人工费、材料费、机械费、利润、管理费及相应的风险；
2.以上报价应包括为按现场设备实际情况及规范要求完成该清单项目所需要的其他附属工作内容所涉及的一切费用。
3.涉及更换水泵组设备，建议参考使用市场常见品牌，新设备参数参考原旧设备，由报价人自行考虑并保证新设备与旧管道的匹配度。</t>
  </si>
  <si>
    <t>项目名称：2022年物业消防设施设备维护保养项目</t>
  </si>
  <si>
    <t>税金（A）×6%</t>
  </si>
  <si>
    <t>消防设备设施维护保养项目清单与计价表</t>
  </si>
  <si>
    <t>项目地址</t>
  </si>
  <si>
    <t>系统名称</t>
  </si>
  <si>
    <t>主要设备</t>
  </si>
  <si>
    <t>主要设备参数</t>
  </si>
  <si>
    <t>建筑面积（m2）</t>
  </si>
  <si>
    <t>预算金额
（元）</t>
  </si>
  <si>
    <t>越秀区青龙坊3，5，9，15号及7号</t>
  </si>
  <si>
    <t>自动报警系统</t>
  </si>
  <si>
    <t>报警控制主机</t>
  </si>
  <si>
    <t>1.名称:火灾报警系统控制主机（联动型）
2.型号:JB-TG-JBF-11S
3.控制点数:200点内
4.包含水灭火、消防广播、烟感、警铃及声光报警等现场的全部系统</t>
  </si>
  <si>
    <t>消火栓系统</t>
  </si>
  <si>
    <t>控制柜</t>
  </si>
  <si>
    <t>1.消火栓系统控制柜</t>
  </si>
  <si>
    <t>喷淋水泵</t>
  </si>
  <si>
    <t>1.名称:XBD立式单级消防泵
2.型号:XBD3.7/24-ISG100-200B
3.电动机功率:15kW
4.流量:26L/s
5.扬程:37m</t>
  </si>
  <si>
    <t>消火栓水泵</t>
  </si>
  <si>
    <t>消火栓稳压泵</t>
  </si>
  <si>
    <t>1.名称:XBD立式单级消防泵
2.型号:3/3.5-40-30
3.电动机功率:2.2kW
4.流量:11.4m3/h
5.扬程:30m</t>
  </si>
  <si>
    <t>石井沙贝茶楼药批中心店</t>
  </si>
  <si>
    <t>白云区石井镇沙贝大街94、96、98号</t>
  </si>
  <si>
    <t>1.名称:XBD立式单级消防泵
2.型号:XBD1.7/5-GD50-17
3.电动机功率:7.5kW
4.流量:18m3/h
5.扬程:17m</t>
  </si>
  <si>
    <t>石井沙贝副食店药店百货店</t>
  </si>
  <si>
    <t>白云区石井镇沙贝大街126、128、130号</t>
  </si>
  <si>
    <t>龙归大院</t>
  </si>
  <si>
    <t>龙归广花公路南282号</t>
  </si>
  <si>
    <t>1.名称:XBD立式单级消防泵
2.型号::80-50-200A
3.电动机功率:11kW
4.流量:46.8m3/s
5.扬程:44m</t>
  </si>
  <si>
    <t>爱国东路80号之一（现社区大楼）</t>
  </si>
  <si>
    <t>江高镇爱国东路80号之一</t>
  </si>
  <si>
    <t>1.名称:XBD立式单级消防泵
2.型号:GD80-40
3.电动机功率:7.5kW
4.流量:42m3/h
5.扬程:40m</t>
  </si>
  <si>
    <t>管道离心泵</t>
  </si>
  <si>
    <t>1.名称:管道离心泵
2.型号:GD100-50
3.电动机功50m3/h
5.扬程:50m</t>
  </si>
  <si>
    <t>嘉禾丰兴商业广场</t>
  </si>
  <si>
    <t>广花路西侧加禾墟东街68号,4号,加禾东横街20号,12号</t>
  </si>
  <si>
    <t>1.名称:火灾报警系统控制主机（联动型）
2.型号:JB-TG-JBF-11SF
3.控制点数:300点内
4.包含水灭火、消防广播、烟感、警铃、排烟及声光报警等现场的全部系统</t>
  </si>
  <si>
    <t>喷淋系统</t>
  </si>
  <si>
    <t>1.喷淋系统控制柜</t>
  </si>
  <si>
    <t>1.名称:XBD立式多级消防泵
2.型号:XBD7.8/20-100DLLX1
3.电动机功率:30kW
4.流量:108m3/h
5.扬程:80m</t>
  </si>
  <si>
    <t>喷淋稳压泵</t>
  </si>
  <si>
    <t>1.名称:25LG立式多级泵
2.型号:25LG2-12X6
3.电动机功率:1.5kW
4.流量:72m3/h</t>
  </si>
  <si>
    <t>1.名称:XBD立式多级消防泵
2.型号:XBD5.8/20-100DLLX1
3.电动机功率:22kW
4.流量:72m3/h
5.扬程:60m</t>
  </si>
  <si>
    <t>新和厂房</t>
  </si>
  <si>
    <t>白云区钟落潭镇新和西街33号</t>
  </si>
  <si>
    <t>1.名称:XBD立式多级消防泵
2.型号:4/10-80-40
3.电动机功率:7.5kW
4.流量:42m3/h
5.扬程:40m</t>
  </si>
  <si>
    <t>1.名称:XBD立式多级消防泵
2.型号:XDB3.5/2W-GDL
3.电动机功率:1.5kW
4.流量:2L/s</t>
  </si>
  <si>
    <t>人和镇人和墟大街22号</t>
  </si>
  <si>
    <t>1.名称:火灾报警系统控制主机（联动型）
2.型号:JB-TG-JBF-11S
3.控制点数:100点内
4.包含水灭火、消防广播、烟感、警铃、排烟及声光报警等现场的全部系统</t>
  </si>
  <si>
    <t>1.名称:XBD立式单级消防泵
2.型号:ISG100-200
3.电动机功率:22kW
4.流量:100m3/h
5.扬程:50m</t>
  </si>
  <si>
    <t>1.名称:25LG立式多级消防泵
2.型号:25LG4-11X
3.电动机功率:2.2kW
4.流量:4m3/h
5.扬程:55m</t>
  </si>
  <si>
    <t>太和社办公室</t>
  </si>
  <si>
    <t>太和镇大来南路7、9、11、13、15号</t>
  </si>
  <si>
    <t>1.名称:XBD立式单级消防泵
2.型号:XBD1.7/5-GD50-17
3.电动机功率:1.5kW
4.流量:18m3/h
5.扬程:17m</t>
  </si>
  <si>
    <t>太和购物中心</t>
  </si>
  <si>
    <t>太和镇太和中路134号</t>
  </si>
  <si>
    <t>白云区竹料镇竹料大街21、22号</t>
  </si>
  <si>
    <t>1.名称:GD管道消防泵
2.型号:GD8-40
3.电动机功率:7.5kW
4.流量:42m3/h
5.扬程:40m</t>
  </si>
  <si>
    <t>白云区竹料镇竹料大街74号</t>
  </si>
  <si>
    <t>1.名称:火灾报警系统控制主机（联动型）
2.型号:JB-TG-JBF-11S
3.控制点数:100点内
4.包含水灭火、消防广播、烟感、警铃及声光报警等现场的全部系统</t>
  </si>
  <si>
    <t>1.名称:XBD立式单级消防泵
2.型号:XBD3.4/10GL
3.电动机功率:5.5kW
4.流量:42m3/h
5.扬程:30m</t>
  </si>
  <si>
    <t>白云区鹤龙三路7号</t>
  </si>
  <si>
    <t>1.名称:XBD立式单级消防泵
2.型号:XDB4/12-6
3.电动机功率:7.5kW
4.流量:12L/s
5.扬程:40m</t>
  </si>
  <si>
    <t>白云区竹料镇竹料大街82号</t>
  </si>
  <si>
    <t>1.名称:XBD立式多级消防泵
2.型号:XDB8.0/20G-11
3.电动机功率:30kW
4.流量:20L/s
5.扬程:50m</t>
  </si>
  <si>
    <t>1.名称:XBD立式单级消防泵
2.型号:XDB11.7/30-IS6
3.电动机功率:4kW
4.流量:2L/s</t>
  </si>
  <si>
    <t>1.名称:XBD立式单级消防泵
2.型号:XDB11.7/30-ISG
3.电动机功率:22kW
4.流量:30L/s
5.扬程:50m</t>
  </si>
  <si>
    <t>马务联和楼</t>
  </si>
  <si>
    <t>马务村联和大街6-8号</t>
  </si>
  <si>
    <t>1.名称:XBD立式单级消防泵
2.型号:40/10-80-40
3.电动机功率:2.5kW
4.流量:42m3/h
5.扬程:40m</t>
  </si>
  <si>
    <t>白云区钟落潭镇福龙路65号</t>
  </si>
  <si>
    <t>1.名称:火灾报警系统控制主机（联动型）
2.型号:JB-TG-JBF-11S
3.控制点数:200点内
4.包含水灭火、消防广播、烟感、警铃、排烟及声光报警等现场的全部系统</t>
  </si>
  <si>
    <t>1.名称:XBD立式单级消防泵
2.型号:5/15-100-50
3.电动机功率:15kW
4.流量:50m3/h
5.扬程:50m</t>
  </si>
  <si>
    <t>1.名称:XBD立式单级消防泵
2.型号:DB25C-41
3.电动机功率:1.5kW
4.流量:1.1L/s</t>
  </si>
  <si>
    <t>1.名称:XBD立式单级消防泵
2.型号:4.5/2.5-400-80
3.电动机功率：18.5kW
4.流量：43m3/h
5.扬程:44m</t>
  </si>
  <si>
    <t>江村综合商场</t>
  </si>
  <si>
    <t>江高镇江同路149号</t>
  </si>
  <si>
    <t>1.名称:火灾报警系统控制主机（联动型）
2.型号:JB-TG-JBF-11SF
3.控制点数:300点内
4.包含水灭火、消防广播、烟感、警铃及声光报警等现场的全部系统</t>
  </si>
  <si>
    <t>1.名称:XBD立式单级消防泵
2.型号:4.2/25-100-200A
3.电动机功率:18.5kW
4.流量:93.5m3/s
5.扬程:44m</t>
  </si>
  <si>
    <t>1.名称:XBD立式单级管道泵
2.型号:7/0.5-25GDL2-12X3
3.电动机功率:1.5kW
4.流量:2m3/h</t>
  </si>
  <si>
    <t>1.名称:IS型单级消防泵
2.型号:80-50-200A
3.电动机功率:11kW
4.流量:46.8m3/s
5.扬程:44m</t>
  </si>
  <si>
    <t>石井槎头商铺</t>
  </si>
  <si>
    <t>白云区石井镇西槎路槎头大街753-763号</t>
  </si>
  <si>
    <t>1.名称:XBD立式单级管道泵
2.型号:DB25C-41
3.电动机功率:4kW
4.流量:2m3/h</t>
  </si>
  <si>
    <t>1.名称:XBD立式单级消防泵
2.型号:5.0/10G-80-50
3.电动机功率:11kW
4.流量:42m3/h
5.扬程:50m</t>
  </si>
  <si>
    <t>太和生产资料</t>
  </si>
  <si>
    <t>白云区太和镇朝亮中路18、20、22、24、26号</t>
  </si>
  <si>
    <t>1.名称:XBD立式多级消防泵
2.型号:XBD7.8/20-100DLLX2
3.电动机功率:30kW
4.流量:72m3/h
5.扬程:80m</t>
  </si>
  <si>
    <t>1.名称:XBD立式单级消防泵
2.型号:25L4-1X6
3.电动机功率:1.5kW
4.流量:4m3/h</t>
  </si>
  <si>
    <t>1.名称:XBD立式多级消防泵
2.型号:XBD5.8/20-100DLLX21
3.电动机功率:22kW
4.流量:72m3/h
5.扬程:60m</t>
  </si>
  <si>
    <t>竹料中和厂房</t>
  </si>
  <si>
    <t>竹料镇中和路318,322,324号</t>
  </si>
  <si>
    <t>1.名称:XBD立式单级消防泵
2.型号:5*7-650-KYL
3.电动机功率:7.5kW
4.流量:7L/s</t>
  </si>
  <si>
    <t>新市广场</t>
  </si>
  <si>
    <t>白云区机场路1109至1111号</t>
  </si>
  <si>
    <t>1.名称:火灾报警系统控制主机（联动型）
2.型号:JB-TG-JBF-11S
3.控制点数:300点内
4.包含水灭火、消防广播、烟感、警铃及声光报警等现场的全部系统</t>
  </si>
  <si>
    <t>1.名称:XBD立式单级管道泵
2.型号:7/0.5-25GDL2-12X3
3.电动机功率:7.5kW
4.流量:2m3/h</t>
  </si>
  <si>
    <t>天时大厦</t>
  </si>
  <si>
    <t>白云区人和镇鹤龙六路42、44、46号</t>
  </si>
  <si>
    <t>1.名称:XBD立式单级消防泵
2.型号:3.8/20-100DLLX1
3.电动机功率:22kW
4.流量:72m3/h
5.扬程:80m</t>
  </si>
  <si>
    <t>凯盈汇（原和溢综合楼）</t>
  </si>
  <si>
    <t>广州市白云区人和镇鹤龙六路50、52、54号</t>
  </si>
  <si>
    <t>1.名称:立式单级消防泵
2.型号:ISX100-65-250B
3.电动机功率:22kW
4.流量:79m3/h
5.扬程:60m</t>
  </si>
  <si>
    <t>1.名称:立式单级消防泵
2.型号:ISX80-50-200
3.电动机功率:15kW
4.流量:50m3/h
5.扬程:50m</t>
  </si>
  <si>
    <t>海城酒家（原三元里百货店）</t>
  </si>
  <si>
    <t>三元里群英大街7号</t>
  </si>
  <si>
    <t>1.名称:XBD立式多级消防泵
2.型号:XDB8.0/20G-11
3.电动机功率:15kW
4.流量:20L/s
5.扬程:40m</t>
  </si>
  <si>
    <t>神山综合楼</t>
  </si>
  <si>
    <t>神山大道西63号</t>
  </si>
  <si>
    <t>1.名称:XBD立式单级消防泵
2.型号:XDB5.0/5G-BD1
3.电动机功率:15kW
4.流量:1.11L/s</t>
  </si>
  <si>
    <t>1.名称:XBD立式单级管道泵
2.型号:7/0.5-25GDL2-12X3
3.电动机功率:4kW
4.流量:2m3/h</t>
  </si>
  <si>
    <t>竹料华之轩</t>
  </si>
  <si>
    <t>白云区竹料镇竹料大街136号</t>
  </si>
  <si>
    <t>1.名称:XBD立式单级消防泵
2.型号:59/12-80-250B
3.电动机功率:15kW
4.流量:43.3m3/h
5.扬程:60m</t>
  </si>
  <si>
    <t>说明：
1.以上报价均含人工费、材料费、机械费、管理费、利润及相应的风险；
2.以上报价应包括为按现场设备实际情况及规范要求完成该清单项目所需要的其他附属工作内容所涉及的一切费用。</t>
  </si>
</sst>
</file>

<file path=xl/styles.xml><?xml version="1.0" encoding="utf-8"?>
<styleSheet xmlns="http://schemas.openxmlformats.org/spreadsheetml/2006/main">
  <numFmts count="7">
    <numFmt numFmtId="43" formatCode="_ * #,##0.00_ ;_ * \-#,##0.00_ ;_ * &quot;-&quot;??_ ;_ @_ "/>
    <numFmt numFmtId="42" formatCode="_ &quot;￥&quot;* #,##0_ ;_ &quot;￥&quot;* \-#,##0_ ;_ &quot;￥&quot;* &quot;-&quot;_ ;_ @_ "/>
    <numFmt numFmtId="176" formatCode="_ \¥* #,##0.00_ ;_ \¥* \-#,##0.00_ ;_ \¥* &quot;-&quot;??_ ;_ @_ "/>
    <numFmt numFmtId="41" formatCode="_ * #,##0_ ;_ * \-#,##0_ ;_ * &quot;-&quot;_ ;_ @_ "/>
    <numFmt numFmtId="177" formatCode="0.00_);[Red]\(0.00\)"/>
    <numFmt numFmtId="178" formatCode="0.00_ "/>
    <numFmt numFmtId="179" formatCode="[DBNum2][$RMB]General;[Red][DBNum2][$RMB]General"/>
  </numFmts>
  <fonts count="57">
    <font>
      <sz val="12"/>
      <name val="宋体"/>
      <charset val="134"/>
    </font>
    <font>
      <sz val="11"/>
      <name val="宋体"/>
      <charset val="134"/>
    </font>
    <font>
      <sz val="10"/>
      <name val="宋体"/>
      <charset val="134"/>
    </font>
    <font>
      <sz val="10"/>
      <color rgb="FFFF0000"/>
      <name val="宋体"/>
      <charset val="134"/>
    </font>
    <font>
      <b/>
      <sz val="20"/>
      <name val="宋体"/>
      <charset val="134"/>
    </font>
    <font>
      <sz val="10"/>
      <color rgb="FF000000"/>
      <name val="宋体"/>
      <charset val="134"/>
    </font>
    <font>
      <b/>
      <sz val="10"/>
      <name val="宋体"/>
      <charset val="134"/>
    </font>
    <font>
      <b/>
      <sz val="11"/>
      <name val="宋体"/>
      <charset val="134"/>
    </font>
    <font>
      <sz val="10"/>
      <name val="宋体"/>
      <charset val="134"/>
      <scheme val="minor"/>
    </font>
    <font>
      <sz val="9"/>
      <color theme="1"/>
      <name val="宋体"/>
      <charset val="134"/>
      <scheme val="minor"/>
    </font>
    <font>
      <sz val="20"/>
      <name val="宋体"/>
      <charset val="134"/>
    </font>
    <font>
      <b/>
      <sz val="14"/>
      <name val="宋体"/>
      <charset val="134"/>
    </font>
    <font>
      <sz val="14"/>
      <name val="宋体"/>
      <charset val="134"/>
    </font>
    <font>
      <sz val="9"/>
      <name val="宋体"/>
      <charset val="134"/>
    </font>
    <font>
      <b/>
      <sz val="12"/>
      <name val="宋体"/>
      <charset val="134"/>
    </font>
    <font>
      <b/>
      <sz val="11"/>
      <color theme="3"/>
      <name val="宋体"/>
      <charset val="134"/>
      <scheme val="minor"/>
    </font>
    <font>
      <sz val="11"/>
      <color rgb="FF3F3F76"/>
      <name val="宋体"/>
      <charset val="0"/>
      <scheme val="minor"/>
    </font>
    <font>
      <sz val="11"/>
      <color theme="1"/>
      <name val="宋体"/>
      <charset val="134"/>
      <scheme val="minor"/>
    </font>
    <font>
      <sz val="11"/>
      <color theme="1"/>
      <name val="宋体"/>
      <charset val="0"/>
      <scheme val="minor"/>
    </font>
    <font>
      <sz val="11"/>
      <color theme="0"/>
      <name val="宋体"/>
      <charset val="0"/>
      <scheme val="minor"/>
    </font>
    <font>
      <sz val="11"/>
      <color indexed="8"/>
      <name val="宋体"/>
      <charset val="134"/>
    </font>
    <font>
      <sz val="11"/>
      <color rgb="FFFF0000"/>
      <name val="宋体"/>
      <charset val="0"/>
      <scheme val="minor"/>
    </font>
    <font>
      <sz val="11"/>
      <color indexed="42"/>
      <name val="宋体"/>
      <charset val="134"/>
    </font>
    <font>
      <sz val="11"/>
      <name val="ＭＳ Ｐゴシック"/>
      <charset val="134"/>
    </font>
    <font>
      <sz val="12"/>
      <name val="Times New Roman"/>
      <charset val="134"/>
    </font>
    <font>
      <b/>
      <sz val="11"/>
      <color rgb="FFFFFFF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sz val="11"/>
      <color indexed="62"/>
      <name val="宋体"/>
      <charset val="134"/>
    </font>
    <font>
      <b/>
      <sz val="15"/>
      <color theme="3"/>
      <name val="宋体"/>
      <charset val="134"/>
      <scheme val="minor"/>
    </font>
    <font>
      <b/>
      <sz val="13"/>
      <color theme="3"/>
      <name val="宋体"/>
      <charset val="134"/>
      <scheme val="minor"/>
    </font>
    <font>
      <b/>
      <sz val="11"/>
      <color rgb="FF3F3F3F"/>
      <name val="宋体"/>
      <charset val="0"/>
      <scheme val="minor"/>
    </font>
    <font>
      <b/>
      <sz val="11"/>
      <color theme="1"/>
      <name val="宋体"/>
      <charset val="0"/>
      <scheme val="minor"/>
    </font>
    <font>
      <b/>
      <sz val="11"/>
      <color rgb="FFFA7D00"/>
      <name val="宋体"/>
      <charset val="0"/>
      <scheme val="minor"/>
    </font>
    <font>
      <i/>
      <sz val="11"/>
      <color indexed="23"/>
      <name val="宋体"/>
      <charset val="134"/>
    </font>
    <font>
      <sz val="11"/>
      <color indexed="52"/>
      <name val="宋体"/>
      <charset val="134"/>
    </font>
    <font>
      <sz val="11"/>
      <color rgb="FF006100"/>
      <name val="宋体"/>
      <charset val="0"/>
      <scheme val="minor"/>
    </font>
    <font>
      <sz val="11"/>
      <color rgb="FFFA7D00"/>
      <name val="宋体"/>
      <charset val="0"/>
      <scheme val="minor"/>
    </font>
    <font>
      <sz val="11"/>
      <color rgb="FF9C6500"/>
      <name val="宋体"/>
      <charset val="0"/>
      <scheme val="minor"/>
    </font>
    <font>
      <b/>
      <sz val="11"/>
      <color indexed="62"/>
      <name val="宋体"/>
      <charset val="134"/>
    </font>
    <font>
      <sz val="11"/>
      <color indexed="17"/>
      <name val="宋体"/>
      <charset val="134"/>
    </font>
    <font>
      <b/>
      <sz val="11"/>
      <color indexed="8"/>
      <name val="宋体"/>
      <charset val="134"/>
    </font>
    <font>
      <sz val="11"/>
      <color indexed="20"/>
      <name val="宋体"/>
      <charset val="134"/>
    </font>
    <font>
      <b/>
      <sz val="10"/>
      <name val="MS Sans Serif"/>
      <charset val="134"/>
    </font>
    <font>
      <b/>
      <sz val="11"/>
      <color indexed="52"/>
      <name val="宋体"/>
      <charset val="134"/>
    </font>
    <font>
      <b/>
      <sz val="15"/>
      <color indexed="62"/>
      <name val="宋体"/>
      <charset val="134"/>
    </font>
    <font>
      <b/>
      <sz val="11"/>
      <color indexed="42"/>
      <name val="宋体"/>
      <charset val="134"/>
    </font>
    <font>
      <b/>
      <sz val="12"/>
      <name val="Arial"/>
      <charset val="134"/>
    </font>
    <font>
      <b/>
      <sz val="13"/>
      <color indexed="62"/>
      <name val="宋体"/>
      <charset val="134"/>
    </font>
    <font>
      <sz val="11"/>
      <color indexed="60"/>
      <name val="宋体"/>
      <charset val="134"/>
    </font>
    <font>
      <b/>
      <sz val="11"/>
      <color indexed="63"/>
      <name val="宋体"/>
      <charset val="134"/>
    </font>
    <font>
      <b/>
      <sz val="18"/>
      <color indexed="62"/>
      <name val="宋体"/>
      <charset val="134"/>
    </font>
    <font>
      <sz val="11"/>
      <color indexed="10"/>
      <name val="宋体"/>
      <charset val="134"/>
    </font>
    <font>
      <sz val="10"/>
      <name val="Arial"/>
      <charset val="134"/>
    </font>
  </fonts>
  <fills count="50">
    <fill>
      <patternFill patternType="none"/>
    </fill>
    <fill>
      <patternFill patternType="gray125"/>
    </fill>
    <fill>
      <patternFill patternType="solid">
        <fgColor indexed="9"/>
        <bgColor indexed="64"/>
      </patternFill>
    </fill>
    <fill>
      <patternFill patternType="solid">
        <fgColor indexed="9"/>
        <bgColor indexed="1"/>
      </patternFill>
    </fill>
    <fill>
      <patternFill patternType="solid">
        <fgColor rgb="FFFFCC9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indexed="53"/>
        <bgColor indexed="64"/>
      </patternFill>
    </fill>
    <fill>
      <patternFill patternType="solid">
        <fgColor rgb="FFA5A5A5"/>
        <bgColor indexed="64"/>
      </patternFill>
    </fill>
    <fill>
      <patternFill patternType="solid">
        <fgColor rgb="FFFFC7CE"/>
        <bgColor indexed="64"/>
      </patternFill>
    </fill>
    <fill>
      <patternFill patternType="solid">
        <fgColor theme="8"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theme="8"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indexed="43"/>
        <bgColor indexed="64"/>
      </patternFill>
    </fill>
    <fill>
      <patternFill patternType="solid">
        <fgColor indexed="47"/>
        <bgColor indexed="64"/>
      </patternFill>
    </fill>
    <fill>
      <patternFill patternType="solid">
        <fgColor rgb="FFF2F2F2"/>
        <bgColor indexed="64"/>
      </patternFill>
    </fill>
    <fill>
      <patternFill patternType="solid">
        <fgColor indexed="22"/>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indexed="27"/>
        <bgColor indexed="64"/>
      </patternFill>
    </fill>
    <fill>
      <patternFill patternType="solid">
        <fgColor indexed="26"/>
        <bgColor indexed="64"/>
      </patternFill>
    </fill>
    <fill>
      <patternFill patternType="solid">
        <fgColor indexed="29"/>
        <bgColor indexed="64"/>
      </patternFill>
    </fill>
    <fill>
      <patternFill patternType="solid">
        <fgColor theme="6"/>
        <bgColor indexed="64"/>
      </patternFill>
    </fill>
    <fill>
      <patternFill patternType="solid">
        <fgColor indexed="42"/>
        <bgColor indexed="64"/>
      </patternFill>
    </fill>
    <fill>
      <patternFill patternType="solid">
        <fgColor theme="5" tint="0.599993896298105"/>
        <bgColor indexed="64"/>
      </patternFill>
    </fill>
    <fill>
      <patternFill patternType="solid">
        <fgColor indexed="49"/>
        <bgColor indexed="64"/>
      </patternFill>
    </fill>
    <fill>
      <patternFill patternType="solid">
        <fgColor theme="9" tint="0.599993896298105"/>
        <bgColor indexed="64"/>
      </patternFill>
    </fill>
    <fill>
      <patternFill patternType="solid">
        <fgColor theme="8"/>
        <bgColor indexed="64"/>
      </patternFill>
    </fill>
    <fill>
      <patternFill patternType="solid">
        <fgColor indexed="44"/>
        <bgColor indexed="64"/>
      </patternFill>
    </fill>
    <fill>
      <patternFill patternType="solid">
        <fgColor indexed="10"/>
        <bgColor indexed="64"/>
      </patternFill>
    </fill>
    <fill>
      <patternFill patternType="solid">
        <fgColor indexed="45"/>
        <bgColor indexed="64"/>
      </patternFill>
    </fill>
    <fill>
      <patternFill patternType="solid">
        <fgColor indexed="57"/>
        <bgColor indexed="64"/>
      </patternFill>
    </fill>
    <fill>
      <patternFill patternType="solid">
        <fgColor indexed="54"/>
        <bgColor indexed="64"/>
      </patternFill>
    </fill>
    <fill>
      <patternFill patternType="solid">
        <fgColor indexed="55"/>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8"/>
      </bottom>
      <diagonal/>
    </border>
    <border>
      <left/>
      <right/>
      <top style="thin">
        <color indexed="8"/>
      </top>
      <bottom/>
      <diagonal/>
    </border>
    <border>
      <left/>
      <right/>
      <top style="thin">
        <color indexed="8"/>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indexed="52"/>
      </bottom>
      <diagonal/>
    </border>
    <border>
      <left/>
      <right/>
      <top/>
      <bottom style="double">
        <color rgb="FFFF8001"/>
      </bottom>
      <diagonal/>
    </border>
    <border>
      <left/>
      <right/>
      <top/>
      <bottom style="medium">
        <color indexed="49"/>
      </bottom>
      <diagonal/>
    </border>
    <border>
      <left/>
      <right/>
      <top style="thin">
        <color indexed="49"/>
      </top>
      <bottom style="double">
        <color indexed="49"/>
      </bottom>
      <diagonal/>
    </border>
    <border>
      <left/>
      <right/>
      <top/>
      <bottom style="medium">
        <color auto="1"/>
      </bottom>
      <diagonal/>
    </border>
    <border>
      <left/>
      <right/>
      <top/>
      <bottom style="thick">
        <color indexed="49"/>
      </bottom>
      <diagonal/>
    </border>
    <border>
      <left style="double">
        <color indexed="63"/>
      </left>
      <right style="double">
        <color indexed="63"/>
      </right>
      <top style="double">
        <color indexed="63"/>
      </top>
      <bottom style="double">
        <color indexed="63"/>
      </bottom>
      <diagonal/>
    </border>
    <border>
      <left/>
      <right/>
      <top style="medium">
        <color auto="1"/>
      </top>
      <bottom style="medium">
        <color auto="1"/>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13">
    <xf numFmtId="0" fontId="0" fillId="0" borderId="0"/>
    <xf numFmtId="42" fontId="17" fillId="0" borderId="0" applyFont="0" applyFill="0" applyBorder="0" applyAlignment="0" applyProtection="0">
      <alignment vertical="center"/>
    </xf>
    <xf numFmtId="0" fontId="18" fillId="8" borderId="0" applyNumberFormat="0" applyBorder="0" applyAlignment="0" applyProtection="0">
      <alignment vertical="center"/>
    </xf>
    <xf numFmtId="0" fontId="16" fillId="4" borderId="12" applyNumberFormat="0" applyAlignment="0" applyProtection="0">
      <alignment vertical="center"/>
    </xf>
    <xf numFmtId="176" fontId="0" fillId="0" borderId="0" applyFont="0" applyFill="0" applyBorder="0" applyAlignment="0" applyProtection="0">
      <alignment vertical="center"/>
    </xf>
    <xf numFmtId="0" fontId="23" fillId="0" borderId="0"/>
    <xf numFmtId="41" fontId="17" fillId="0" borderId="0" applyFont="0" applyFill="0" applyBorder="0" applyAlignment="0" applyProtection="0">
      <alignment vertical="center"/>
    </xf>
    <xf numFmtId="0" fontId="20" fillId="2" borderId="0" applyNumberFormat="0" applyBorder="0" applyAlignment="0" applyProtection="0">
      <alignment vertical="center"/>
    </xf>
    <xf numFmtId="0" fontId="18" fillId="7" borderId="0" applyNumberFormat="0" applyBorder="0" applyAlignment="0" applyProtection="0">
      <alignment vertical="center"/>
    </xf>
    <xf numFmtId="0" fontId="26" fillId="14" borderId="0" applyNumberFormat="0" applyBorder="0" applyAlignment="0" applyProtection="0">
      <alignment vertical="center"/>
    </xf>
    <xf numFmtId="43" fontId="17" fillId="0" borderId="0" applyFont="0" applyFill="0" applyBorder="0" applyAlignment="0" applyProtection="0">
      <alignment vertical="center"/>
    </xf>
    <xf numFmtId="0" fontId="19" fillId="17" borderId="0" applyNumberFormat="0" applyBorder="0" applyAlignment="0" applyProtection="0">
      <alignment vertical="center"/>
    </xf>
    <xf numFmtId="0" fontId="27" fillId="0" borderId="0" applyNumberFormat="0" applyFill="0" applyBorder="0" applyAlignment="0" applyProtection="0">
      <alignment vertical="center"/>
    </xf>
    <xf numFmtId="9" fontId="17" fillId="0" borderId="0" applyFont="0" applyFill="0" applyBorder="0" applyAlignment="0" applyProtection="0">
      <alignment vertical="center"/>
    </xf>
    <xf numFmtId="0" fontId="28" fillId="0" borderId="0" applyNumberFormat="0" applyFill="0" applyBorder="0" applyAlignment="0" applyProtection="0">
      <alignment vertical="center"/>
    </xf>
    <xf numFmtId="0" fontId="17" fillId="21" borderId="14" applyNumberFormat="0" applyFont="0" applyAlignment="0" applyProtection="0">
      <alignment vertical="center"/>
    </xf>
    <xf numFmtId="0" fontId="19" fillId="10" borderId="0" applyNumberFormat="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3" fillId="0" borderId="0"/>
    <xf numFmtId="0" fontId="32" fillId="0" borderId="16" applyNumberFormat="0" applyFill="0" applyAlignment="0" applyProtection="0">
      <alignment vertical="center"/>
    </xf>
    <xf numFmtId="0" fontId="33" fillId="0" borderId="16" applyNumberFormat="0" applyFill="0" applyAlignment="0" applyProtection="0">
      <alignment vertical="center"/>
    </xf>
    <xf numFmtId="0" fontId="19" fillId="6" borderId="0" applyNumberFormat="0" applyBorder="0" applyAlignment="0" applyProtection="0">
      <alignment vertical="center"/>
    </xf>
    <xf numFmtId="0" fontId="15" fillId="0" borderId="17" applyNumberFormat="0" applyFill="0" applyAlignment="0" applyProtection="0">
      <alignment vertical="center"/>
    </xf>
    <xf numFmtId="0" fontId="19" fillId="24" borderId="0" applyNumberFormat="0" applyBorder="0" applyAlignment="0" applyProtection="0">
      <alignment vertical="center"/>
    </xf>
    <xf numFmtId="0" fontId="34" fillId="27" borderId="18" applyNumberFormat="0" applyAlignment="0" applyProtection="0">
      <alignment vertical="center"/>
    </xf>
    <xf numFmtId="0" fontId="36" fillId="27" borderId="12" applyNumberFormat="0" applyAlignment="0" applyProtection="0">
      <alignment vertical="center"/>
    </xf>
    <xf numFmtId="0" fontId="31" fillId="26" borderId="15" applyNumberFormat="0" applyAlignment="0" applyProtection="0">
      <alignment vertical="center"/>
    </xf>
    <xf numFmtId="0" fontId="25" fillId="13" borderId="13" applyNumberFormat="0" applyAlignment="0" applyProtection="0">
      <alignment vertical="center"/>
    </xf>
    <xf numFmtId="0" fontId="18" fillId="32" borderId="0" applyNumberFormat="0" applyBorder="0" applyAlignment="0" applyProtection="0">
      <alignment vertical="center"/>
    </xf>
    <xf numFmtId="0" fontId="19" fillId="31" borderId="0" applyNumberFormat="0" applyBorder="0" applyAlignment="0" applyProtection="0">
      <alignment vertical="center"/>
    </xf>
    <xf numFmtId="0" fontId="40" fillId="0" borderId="21" applyNumberFormat="0" applyFill="0" applyAlignment="0" applyProtection="0">
      <alignment vertical="center"/>
    </xf>
    <xf numFmtId="0" fontId="35" fillId="0" borderId="19" applyNumberFormat="0" applyFill="0" applyAlignment="0" applyProtection="0">
      <alignment vertical="center"/>
    </xf>
    <xf numFmtId="0" fontId="39" fillId="33" borderId="0" applyNumberFormat="0" applyBorder="0" applyAlignment="0" applyProtection="0">
      <alignment vertical="center"/>
    </xf>
    <xf numFmtId="0" fontId="41" fillId="34" borderId="0" applyNumberFormat="0" applyBorder="0" applyAlignment="0" applyProtection="0">
      <alignment vertical="center"/>
    </xf>
    <xf numFmtId="0" fontId="42" fillId="0" borderId="22" applyNumberFormat="0" applyFill="0" applyAlignment="0" applyProtection="0">
      <alignment vertical="center"/>
    </xf>
    <xf numFmtId="0" fontId="18" fillId="11" borderId="0" applyNumberFormat="0" applyBorder="0" applyAlignment="0" applyProtection="0">
      <alignment vertical="center"/>
    </xf>
    <xf numFmtId="0" fontId="19" fillId="20" borderId="0" applyNumberFormat="0" applyBorder="0" applyAlignment="0" applyProtection="0">
      <alignment vertical="center"/>
    </xf>
    <xf numFmtId="0" fontId="18" fillId="19" borderId="0" applyNumberFormat="0" applyBorder="0" applyAlignment="0" applyProtection="0">
      <alignment vertical="center"/>
    </xf>
    <xf numFmtId="0" fontId="20" fillId="26" borderId="0" applyNumberFormat="0" applyBorder="0" applyAlignment="0" applyProtection="0">
      <alignment vertical="center"/>
    </xf>
    <xf numFmtId="0" fontId="18" fillId="5" borderId="0" applyNumberFormat="0" applyBorder="0" applyAlignment="0" applyProtection="0">
      <alignment vertical="center"/>
    </xf>
    <xf numFmtId="0" fontId="18" fillId="30" borderId="0" applyNumberFormat="0" applyBorder="0" applyAlignment="0" applyProtection="0">
      <alignment vertical="center"/>
    </xf>
    <xf numFmtId="0" fontId="20" fillId="36" borderId="0" applyNumberFormat="0" applyBorder="0" applyAlignment="0" applyProtection="0">
      <alignment vertical="center"/>
    </xf>
    <xf numFmtId="0" fontId="18" fillId="40" borderId="0" applyNumberFormat="0" applyBorder="0" applyAlignment="0" applyProtection="0">
      <alignment vertical="center"/>
    </xf>
    <xf numFmtId="0" fontId="19" fillId="38" borderId="0" applyNumberFormat="0" applyBorder="0" applyAlignment="0" applyProtection="0">
      <alignment vertical="center"/>
    </xf>
    <xf numFmtId="0" fontId="19" fillId="23" borderId="0" applyNumberFormat="0" applyBorder="0" applyAlignment="0" applyProtection="0">
      <alignment vertical="center"/>
    </xf>
    <xf numFmtId="0" fontId="23" fillId="0" borderId="0" applyNumberFormat="0" applyFont="0" applyFill="0" applyBorder="0" applyAlignment="0" applyProtection="0">
      <alignment horizontal="left"/>
    </xf>
    <xf numFmtId="0" fontId="23" fillId="0" borderId="0"/>
    <xf numFmtId="0" fontId="18" fillId="18" borderId="0" applyNumberFormat="0" applyBorder="0" applyAlignment="0" applyProtection="0">
      <alignment vertical="center"/>
    </xf>
    <xf numFmtId="0" fontId="20" fillId="35" borderId="0" applyNumberFormat="0" applyBorder="0" applyAlignment="0" applyProtection="0">
      <alignment vertical="center"/>
    </xf>
    <xf numFmtId="0" fontId="18" fillId="9" borderId="0" applyNumberFormat="0" applyBorder="0" applyAlignment="0" applyProtection="0">
      <alignment vertical="center"/>
    </xf>
    <xf numFmtId="0" fontId="19" fillId="43" borderId="0" applyNumberFormat="0" applyBorder="0" applyAlignment="0" applyProtection="0">
      <alignment vertical="center"/>
    </xf>
    <xf numFmtId="0" fontId="20" fillId="26" borderId="0" applyNumberFormat="0" applyBorder="0" applyAlignment="0" applyProtection="0">
      <alignment vertical="center"/>
    </xf>
    <xf numFmtId="0" fontId="18" fillId="15" borderId="0" applyNumberFormat="0" applyBorder="0" applyAlignment="0" applyProtection="0">
      <alignment vertical="center"/>
    </xf>
    <xf numFmtId="0" fontId="19" fillId="22" borderId="0" applyNumberFormat="0" applyBorder="0" applyAlignment="0" applyProtection="0">
      <alignment vertical="center"/>
    </xf>
    <xf numFmtId="0" fontId="19" fillId="16" borderId="0" applyNumberFormat="0" applyBorder="0" applyAlignment="0" applyProtection="0">
      <alignment vertical="center"/>
    </xf>
    <xf numFmtId="0" fontId="23" fillId="0" borderId="0" applyFont="0" applyBorder="0" applyAlignment="0"/>
    <xf numFmtId="0" fontId="18" fillId="42" borderId="0" applyNumberFormat="0" applyBorder="0" applyAlignment="0" applyProtection="0">
      <alignment vertical="center"/>
    </xf>
    <xf numFmtId="0" fontId="19" fillId="29" borderId="0" applyNumberFormat="0" applyBorder="0" applyAlignment="0" applyProtection="0">
      <alignment vertical="center"/>
    </xf>
    <xf numFmtId="0" fontId="23" fillId="0" borderId="0"/>
    <xf numFmtId="0" fontId="20" fillId="2" borderId="0" applyNumberFormat="0" applyBorder="0" applyAlignment="0" applyProtection="0">
      <alignment vertical="center"/>
    </xf>
    <xf numFmtId="0" fontId="23" fillId="0" borderId="0"/>
    <xf numFmtId="0" fontId="20" fillId="28" borderId="0" applyNumberFormat="0" applyBorder="0" applyAlignment="0" applyProtection="0">
      <alignment vertical="center"/>
    </xf>
    <xf numFmtId="0" fontId="23" fillId="0" borderId="0"/>
    <xf numFmtId="0" fontId="20" fillId="37" borderId="0" applyNumberFormat="0" applyBorder="0" applyAlignment="0" applyProtection="0">
      <alignment vertical="center"/>
    </xf>
    <xf numFmtId="0" fontId="20" fillId="25" borderId="0" applyNumberFormat="0" applyBorder="0" applyAlignment="0" applyProtection="0">
      <alignment vertical="center"/>
    </xf>
    <xf numFmtId="0" fontId="20" fillId="28" borderId="0" applyNumberFormat="0" applyBorder="0" applyAlignment="0" applyProtection="0">
      <alignment vertical="center"/>
    </xf>
    <xf numFmtId="0" fontId="20" fillId="44" borderId="0" applyNumberFormat="0" applyBorder="0" applyAlignment="0" applyProtection="0">
      <alignment vertical="center"/>
    </xf>
    <xf numFmtId="0" fontId="20" fillId="26" borderId="0" applyNumberFormat="0" applyBorder="0" applyAlignment="0" applyProtection="0">
      <alignment vertical="center"/>
    </xf>
    <xf numFmtId="0" fontId="22" fillId="41" borderId="0" applyNumberFormat="0" applyBorder="0" applyAlignment="0" applyProtection="0">
      <alignment vertical="center"/>
    </xf>
    <xf numFmtId="0" fontId="0" fillId="0" borderId="0"/>
    <xf numFmtId="0" fontId="22" fillId="37" borderId="0" applyNumberFormat="0" applyBorder="0" applyAlignment="0" applyProtection="0">
      <alignment vertical="center"/>
    </xf>
    <xf numFmtId="0" fontId="22" fillId="25" borderId="0" applyNumberFormat="0" applyBorder="0" applyAlignment="0" applyProtection="0">
      <alignment vertical="center"/>
    </xf>
    <xf numFmtId="0" fontId="22" fillId="28" borderId="0" applyNumberFormat="0" applyBorder="0" applyAlignment="0" applyProtection="0">
      <alignment vertical="center"/>
    </xf>
    <xf numFmtId="0" fontId="23" fillId="0" borderId="0" applyNumberFormat="0" applyFont="0" applyFill="0" applyBorder="0" applyAlignment="0" applyProtection="0">
      <alignment horizontal="left"/>
    </xf>
    <xf numFmtId="0" fontId="22" fillId="41" borderId="0" applyNumberFormat="0" applyBorder="0" applyAlignment="0" applyProtection="0">
      <alignment vertical="center"/>
    </xf>
    <xf numFmtId="0" fontId="22" fillId="26" borderId="0" applyNumberFormat="0" applyBorder="0" applyAlignment="0" applyProtection="0">
      <alignment vertical="center"/>
    </xf>
    <xf numFmtId="0" fontId="22" fillId="41" borderId="0" applyNumberFormat="0" applyBorder="0" applyAlignment="0" applyProtection="0">
      <alignment vertical="center"/>
    </xf>
    <xf numFmtId="0" fontId="22" fillId="45" borderId="0" applyNumberFormat="0" applyBorder="0" applyAlignment="0" applyProtection="0">
      <alignment vertical="center"/>
    </xf>
    <xf numFmtId="0" fontId="22" fillId="47" borderId="0" applyNumberFormat="0" applyBorder="0" applyAlignment="0" applyProtection="0">
      <alignment vertical="center"/>
    </xf>
    <xf numFmtId="0" fontId="22" fillId="48" borderId="0" applyNumberFormat="0" applyBorder="0" applyAlignment="0" applyProtection="0">
      <alignment vertical="center"/>
    </xf>
    <xf numFmtId="0" fontId="22" fillId="41" borderId="0" applyNumberFormat="0" applyBorder="0" applyAlignment="0" applyProtection="0">
      <alignment vertical="center"/>
    </xf>
    <xf numFmtId="0" fontId="22" fillId="12" borderId="0" applyNumberFormat="0" applyBorder="0" applyAlignment="0" applyProtection="0">
      <alignment vertical="center"/>
    </xf>
    <xf numFmtId="0" fontId="45" fillId="46" borderId="0" applyNumberFormat="0" applyBorder="0" applyAlignment="0" applyProtection="0">
      <alignment vertical="center"/>
    </xf>
    <xf numFmtId="0" fontId="46" fillId="0" borderId="24">
      <alignment horizontal="center"/>
    </xf>
    <xf numFmtId="0" fontId="47" fillId="2" borderId="15" applyNumberFormat="0" applyAlignment="0" applyProtection="0">
      <alignment vertical="center"/>
    </xf>
    <xf numFmtId="0" fontId="49" fillId="49" borderId="26" applyNumberFormat="0" applyAlignment="0" applyProtection="0">
      <alignment vertical="center"/>
    </xf>
    <xf numFmtId="2" fontId="13" fillId="0" borderId="0">
      <alignment horizontal="right" vertical="center"/>
    </xf>
    <xf numFmtId="0" fontId="37" fillId="0" borderId="0" applyNumberFormat="0" applyFill="0" applyBorder="0" applyAlignment="0" applyProtection="0">
      <alignment vertical="center"/>
    </xf>
    <xf numFmtId="0" fontId="43" fillId="39" borderId="0" applyNumberFormat="0" applyBorder="0" applyAlignment="0" applyProtection="0">
      <alignment vertical="center"/>
    </xf>
    <xf numFmtId="0" fontId="50" fillId="0" borderId="27" applyNumberFormat="0" applyAlignment="0" applyProtection="0">
      <alignment horizontal="left" vertical="center"/>
    </xf>
    <xf numFmtId="0" fontId="50" fillId="0" borderId="6">
      <alignment horizontal="left" vertical="center"/>
    </xf>
    <xf numFmtId="0" fontId="48" fillId="0" borderId="25" applyNumberFormat="0" applyFill="0" applyAlignment="0" applyProtection="0">
      <alignment vertical="center"/>
    </xf>
    <xf numFmtId="0" fontId="51" fillId="0" borderId="28" applyNumberFormat="0" applyFill="0" applyAlignment="0" applyProtection="0">
      <alignment vertical="center"/>
    </xf>
    <xf numFmtId="0" fontId="42" fillId="0" borderId="0" applyNumberFormat="0" applyFill="0" applyBorder="0" applyAlignment="0" applyProtection="0">
      <alignment vertical="center"/>
    </xf>
    <xf numFmtId="0" fontId="38" fillId="0" borderId="20" applyNumberFormat="0" applyFill="0" applyAlignment="0" applyProtection="0">
      <alignment vertical="center"/>
    </xf>
    <xf numFmtId="0" fontId="52" fillId="25" borderId="0" applyNumberFormat="0" applyBorder="0" applyAlignment="0" applyProtection="0">
      <alignment vertical="center"/>
    </xf>
    <xf numFmtId="0" fontId="23" fillId="36" borderId="29" applyNumberFormat="0" applyFont="0" applyAlignment="0" applyProtection="0">
      <alignment vertical="center"/>
    </xf>
    <xf numFmtId="0" fontId="53" fillId="2" borderId="30" applyNumberFormat="0" applyAlignment="0" applyProtection="0">
      <alignment vertical="center"/>
    </xf>
    <xf numFmtId="0" fontId="46" fillId="0" borderId="24">
      <alignment horizontal="center"/>
    </xf>
    <xf numFmtId="0" fontId="0" fillId="0" borderId="0"/>
    <xf numFmtId="0" fontId="54" fillId="0" borderId="0" applyNumberFormat="0" applyFill="0" applyBorder="0" applyAlignment="0" applyProtection="0">
      <alignment vertical="center"/>
    </xf>
    <xf numFmtId="0" fontId="44" fillId="0" borderId="23" applyNumberFormat="0" applyFill="0" applyAlignment="0" applyProtection="0">
      <alignment vertical="center"/>
    </xf>
    <xf numFmtId="0" fontId="55" fillId="0" borderId="0" applyNumberFormat="0" applyFill="0" applyBorder="0" applyAlignment="0" applyProtection="0">
      <alignment vertical="center"/>
    </xf>
    <xf numFmtId="0" fontId="23" fillId="0" borderId="0"/>
    <xf numFmtId="0" fontId="56" fillId="0" borderId="0"/>
    <xf numFmtId="0" fontId="23" fillId="0" borderId="0" applyFont="0" applyFill="0" applyBorder="0" applyAlignment="0" applyProtection="0"/>
    <xf numFmtId="0" fontId="24" fillId="0" borderId="0"/>
    <xf numFmtId="0" fontId="9" fillId="0" borderId="0"/>
    <xf numFmtId="0" fontId="0" fillId="0" borderId="0"/>
  </cellStyleXfs>
  <cellXfs count="139">
    <xf numFmtId="0" fontId="0" fillId="0" borderId="0" xfId="0"/>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center"/>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righ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2" fillId="0" borderId="4" xfId="0" applyNumberFormat="1" applyFont="1" applyFill="1" applyBorder="1" applyAlignment="1">
      <alignment horizontal="center" vertical="center" wrapText="1"/>
    </xf>
    <xf numFmtId="0" fontId="2" fillId="0" borderId="4" xfId="0" applyNumberFormat="1"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112" applyFont="1" applyFill="1" applyBorder="1" applyAlignment="1">
      <alignment horizontal="center" vertical="center" wrapText="1"/>
    </xf>
    <xf numFmtId="177" fontId="2" fillId="0" borderId="1" xfId="0" applyNumberFormat="1" applyFont="1" applyFill="1" applyBorder="1" applyAlignment="1">
      <alignment horizontal="right" vertical="center"/>
    </xf>
    <xf numFmtId="177" fontId="2" fillId="0" borderId="2" xfId="0" applyNumberFormat="1" applyFont="1" applyFill="1" applyBorder="1" applyAlignment="1">
      <alignment horizontal="center" vertical="center"/>
    </xf>
    <xf numFmtId="177" fontId="2" fillId="0" borderId="3" xfId="0" applyNumberFormat="1" applyFont="1" applyFill="1" applyBorder="1" applyAlignment="1">
      <alignment horizontal="center" vertical="center"/>
    </xf>
    <xf numFmtId="177" fontId="2" fillId="0" borderId="4" xfId="0" applyNumberFormat="1" applyFont="1" applyFill="1" applyBorder="1" applyAlignment="1">
      <alignment horizontal="center" vertical="center"/>
    </xf>
    <xf numFmtId="177" fontId="2" fillId="0" borderId="2" xfId="0" applyNumberFormat="1" applyFont="1" applyFill="1" applyBorder="1" applyAlignment="1">
      <alignment horizontal="right" vertical="center"/>
    </xf>
    <xf numFmtId="177" fontId="2" fillId="0" borderId="4" xfId="0" applyNumberFormat="1" applyFont="1" applyFill="1" applyBorder="1" applyAlignment="1">
      <alignment horizontal="right" vertical="center"/>
    </xf>
    <xf numFmtId="177" fontId="2"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 fillId="0" borderId="0" xfId="0" applyFont="1" applyFill="1" applyAlignment="1">
      <alignment horizontal="left" vertical="center" wrapText="1"/>
    </xf>
    <xf numFmtId="0" fontId="1" fillId="0" borderId="0" xfId="73" applyFont="1"/>
    <xf numFmtId="49" fontId="0" fillId="0" borderId="0" xfId="73" applyNumberFormat="1" applyAlignment="1">
      <alignment horizontal="center" vertical="center"/>
    </xf>
    <xf numFmtId="49" fontId="0" fillId="0" borderId="0" xfId="73" applyNumberFormat="1" applyAlignment="1">
      <alignment horizontal="left" vertical="center"/>
    </xf>
    <xf numFmtId="49" fontId="0" fillId="0" borderId="0" xfId="73" applyNumberFormat="1" applyAlignment="1">
      <alignment horizontal="left" vertical="center" wrapText="1"/>
    </xf>
    <xf numFmtId="2" fontId="0" fillId="0" borderId="0" xfId="73" applyNumberFormat="1" applyAlignment="1">
      <alignment horizontal="center" vertical="center"/>
    </xf>
    <xf numFmtId="2" fontId="0" fillId="0" borderId="0" xfId="73" applyNumberFormat="1" applyAlignment="1">
      <alignment horizontal="right" vertical="center"/>
    </xf>
    <xf numFmtId="0" fontId="0" fillId="0" borderId="0" xfId="73"/>
    <xf numFmtId="49" fontId="4" fillId="0" borderId="0" xfId="73" applyNumberFormat="1" applyFont="1" applyAlignment="1">
      <alignment horizontal="center" vertical="center"/>
    </xf>
    <xf numFmtId="49" fontId="1" fillId="0" borderId="0" xfId="73" applyNumberFormat="1" applyFont="1" applyAlignment="1">
      <alignment horizontal="left" vertical="center"/>
    </xf>
    <xf numFmtId="49" fontId="1" fillId="0" borderId="1" xfId="73" applyNumberFormat="1" applyFont="1" applyBorder="1" applyAlignment="1">
      <alignment horizontal="center" vertical="center"/>
    </xf>
    <xf numFmtId="49" fontId="1" fillId="0" borderId="2" xfId="73" applyNumberFormat="1" applyFont="1" applyBorder="1" applyAlignment="1">
      <alignment horizontal="center" vertical="center"/>
    </xf>
    <xf numFmtId="0" fontId="1" fillId="0" borderId="1" xfId="73" applyNumberFormat="1" applyFont="1" applyBorder="1" applyAlignment="1">
      <alignment horizontal="center" vertical="center"/>
    </xf>
    <xf numFmtId="0" fontId="1" fillId="2" borderId="1" xfId="107" applyFont="1" applyFill="1" applyBorder="1" applyAlignment="1">
      <alignment vertical="center"/>
    </xf>
    <xf numFmtId="49" fontId="1" fillId="0" borderId="1" xfId="73" applyNumberFormat="1" applyFont="1" applyBorder="1" applyAlignment="1">
      <alignment horizontal="center" vertical="center" wrapText="1"/>
    </xf>
    <xf numFmtId="177" fontId="1" fillId="0" borderId="1" xfId="73" applyNumberFormat="1" applyFont="1" applyBorder="1" applyAlignment="1">
      <alignment horizontal="right" vertical="center"/>
    </xf>
    <xf numFmtId="0" fontId="1" fillId="0" borderId="1" xfId="73" applyFont="1" applyBorder="1"/>
    <xf numFmtId="177" fontId="1" fillId="0" borderId="4" xfId="73" applyNumberFormat="1" applyFont="1" applyBorder="1" applyAlignment="1">
      <alignment horizontal="right" vertical="center"/>
    </xf>
    <xf numFmtId="49" fontId="7" fillId="0" borderId="1" xfId="73" applyNumberFormat="1" applyFont="1" applyBorder="1" applyAlignment="1">
      <alignment horizontal="center" vertical="center"/>
    </xf>
    <xf numFmtId="49" fontId="7" fillId="0" borderId="1" xfId="73" applyNumberFormat="1" applyFont="1" applyBorder="1" applyAlignment="1">
      <alignment horizontal="left" vertical="center"/>
    </xf>
    <xf numFmtId="49" fontId="7" fillId="0" borderId="1" xfId="73" applyNumberFormat="1" applyFont="1" applyBorder="1" applyAlignment="1">
      <alignment horizontal="center" vertical="center" wrapText="1"/>
    </xf>
    <xf numFmtId="177" fontId="7" fillId="0" borderId="4" xfId="73" applyNumberFormat="1" applyFont="1" applyBorder="1" applyAlignment="1">
      <alignment horizontal="center" vertical="center"/>
    </xf>
    <xf numFmtId="177" fontId="7" fillId="0" borderId="1" xfId="73" applyNumberFormat="1" applyFont="1" applyBorder="1" applyAlignment="1">
      <alignment horizontal="right" vertical="center"/>
    </xf>
    <xf numFmtId="49" fontId="0" fillId="0" borderId="0" xfId="73" applyNumberFormat="1" applyBorder="1" applyAlignment="1">
      <alignment horizontal="left" vertical="center"/>
    </xf>
    <xf numFmtId="0" fontId="2" fillId="0" borderId="0" xfId="0" applyFont="1" applyFill="1" applyAlignment="1">
      <alignment horizontal="left"/>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6" fillId="0" borderId="0" xfId="0" applyFont="1" applyFill="1" applyAlignment="1">
      <alignment horizontal="center" vertical="center" wrapText="1"/>
    </xf>
    <xf numFmtId="0" fontId="2" fillId="0" borderId="0" xfId="0" applyFont="1" applyFill="1" applyAlignment="1">
      <alignment vertical="center"/>
    </xf>
    <xf numFmtId="0" fontId="6" fillId="0" borderId="0" xfId="0" applyFont="1" applyFill="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xf>
    <xf numFmtId="0" fontId="2"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shrinkToFi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wrapText="1" shrinkToFit="1"/>
    </xf>
    <xf numFmtId="0" fontId="6" fillId="0" borderId="6"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vertical="center" wrapText="1"/>
    </xf>
    <xf numFmtId="177" fontId="2" fillId="0" borderId="1" xfId="0" applyNumberFormat="1" applyFont="1" applyFill="1" applyBorder="1" applyAlignment="1">
      <alignment horizontal="center" vertical="center" wrapText="1"/>
    </xf>
    <xf numFmtId="176" fontId="2" fillId="0" borderId="1" xfId="4"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178" fontId="2" fillId="0" borderId="1" xfId="0" applyNumberFormat="1" applyFont="1" applyFill="1" applyBorder="1" applyAlignment="1">
      <alignment horizontal="center" vertical="center"/>
    </xf>
    <xf numFmtId="178" fontId="6" fillId="0" borderId="1" xfId="0" applyNumberFormat="1" applyFont="1" applyFill="1" applyBorder="1" applyAlignment="1">
      <alignment horizontal="center" vertical="center"/>
    </xf>
    <xf numFmtId="0" fontId="6" fillId="0" borderId="1" xfId="0" applyFont="1" applyFill="1" applyBorder="1" applyAlignment="1">
      <alignment horizontal="left" vertical="center" shrinkToFit="1"/>
    </xf>
    <xf numFmtId="178" fontId="2" fillId="0"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shrinkToFit="1"/>
    </xf>
    <xf numFmtId="0" fontId="8" fillId="0" borderId="1" xfId="0" applyFont="1" applyFill="1" applyBorder="1" applyAlignment="1">
      <alignment horizontal="left" vertical="center" wrapText="1"/>
    </xf>
    <xf numFmtId="0" fontId="2" fillId="0" borderId="4" xfId="0" applyFont="1" applyFill="1" applyBorder="1" applyAlignment="1">
      <alignment horizontal="left" vertical="center" wrapText="1"/>
    </xf>
    <xf numFmtId="177" fontId="2" fillId="0" borderId="4"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2" fillId="0" borderId="0" xfId="0" applyFont="1" applyFill="1" applyAlignment="1">
      <alignment horizontal="left" vertical="center" wrapText="1"/>
    </xf>
    <xf numFmtId="178" fontId="2" fillId="0" borderId="4" xfId="0" applyNumberFormat="1" applyFont="1" applyFill="1" applyBorder="1" applyAlignment="1">
      <alignment horizontal="center" vertical="center" wrapText="1"/>
    </xf>
    <xf numFmtId="0" fontId="9" fillId="0" borderId="0" xfId="111" applyFont="1" applyFill="1" applyAlignment="1"/>
    <xf numFmtId="0" fontId="10" fillId="3" borderId="0" xfId="111" applyFont="1" applyFill="1" applyAlignment="1">
      <alignment horizontal="left" vertical="center" wrapText="1"/>
    </xf>
    <xf numFmtId="0" fontId="4" fillId="3" borderId="0" xfId="111" applyFont="1" applyFill="1" applyBorder="1" applyAlignment="1">
      <alignment horizontal="center" vertical="center"/>
    </xf>
    <xf numFmtId="0" fontId="4" fillId="3" borderId="0" xfId="111" applyFont="1" applyFill="1" applyAlignment="1">
      <alignment horizontal="left" wrapText="1"/>
    </xf>
    <xf numFmtId="0" fontId="4" fillId="3" borderId="0" xfId="111" applyFont="1" applyFill="1" applyAlignment="1">
      <alignment horizontal="center" vertical="center" wrapText="1"/>
    </xf>
    <xf numFmtId="0" fontId="0" fillId="3" borderId="0" xfId="111" applyFont="1" applyFill="1" applyAlignment="1">
      <alignment horizontal="left" wrapText="1"/>
    </xf>
    <xf numFmtId="0" fontId="11" fillId="3" borderId="0" xfId="111" applyFont="1" applyFill="1" applyAlignment="1">
      <alignment horizontal="center" wrapText="1"/>
    </xf>
    <xf numFmtId="0" fontId="12" fillId="3" borderId="8" xfId="111" applyFont="1" applyFill="1" applyBorder="1" applyAlignment="1">
      <alignment horizontal="center" wrapText="1"/>
    </xf>
    <xf numFmtId="0" fontId="11" fillId="3" borderId="0" xfId="111" applyFont="1" applyFill="1" applyAlignment="1">
      <alignment horizontal="right" wrapText="1"/>
    </xf>
    <xf numFmtId="0" fontId="2" fillId="3" borderId="9" xfId="111" applyFont="1" applyFill="1" applyBorder="1" applyAlignment="1">
      <alignment horizontal="center" vertical="top" wrapText="1"/>
    </xf>
    <xf numFmtId="0" fontId="13" fillId="3" borderId="0" xfId="111" applyFont="1" applyFill="1" applyAlignment="1">
      <alignment horizontal="center" vertical="center" wrapText="1"/>
    </xf>
    <xf numFmtId="0" fontId="0" fillId="3" borderId="0" xfId="111" applyFont="1" applyFill="1" applyAlignment="1">
      <alignment vertical="center" wrapText="1"/>
    </xf>
    <xf numFmtId="0" fontId="11" fillId="3" borderId="0" xfId="111" applyFont="1" applyFill="1" applyAlignment="1">
      <alignment horizontal="left" wrapText="1"/>
    </xf>
    <xf numFmtId="0" fontId="13" fillId="3" borderId="0" xfId="111" applyFont="1" applyFill="1" applyAlignment="1">
      <alignment horizontal="right" vertical="top" wrapText="1"/>
    </xf>
    <xf numFmtId="0" fontId="13" fillId="3" borderId="0" xfId="111" applyFont="1" applyFill="1" applyAlignment="1">
      <alignment horizontal="left" vertical="center" wrapText="1"/>
    </xf>
    <xf numFmtId="0" fontId="13" fillId="3" borderId="0" xfId="111" applyFont="1" applyFill="1" applyAlignment="1">
      <alignment horizontal="right" vertical="center" wrapText="1"/>
    </xf>
    <xf numFmtId="0" fontId="0" fillId="0" borderId="0" xfId="0" applyAlignment="1">
      <alignment vertical="center"/>
    </xf>
    <xf numFmtId="0" fontId="0" fillId="0" borderId="0" xfId="0" applyAlignment="1"/>
    <xf numFmtId="0" fontId="4" fillId="3" borderId="0" xfId="111" applyFont="1" applyFill="1" applyBorder="1" applyAlignment="1">
      <alignment horizontal="center" vertical="center" wrapText="1"/>
    </xf>
    <xf numFmtId="0" fontId="14" fillId="3" borderId="0" xfId="111" applyFont="1" applyFill="1" applyAlignment="1">
      <alignment horizontal="left" wrapText="1"/>
    </xf>
    <xf numFmtId="0" fontId="1" fillId="3" borderId="8" xfId="111" applyFont="1" applyFill="1" applyBorder="1" applyAlignment="1">
      <alignment horizontal="left" wrapText="1"/>
    </xf>
    <xf numFmtId="0" fontId="1" fillId="3" borderId="9" xfId="111" applyFont="1" applyFill="1" applyBorder="1" applyAlignment="1"/>
    <xf numFmtId="178" fontId="1" fillId="3" borderId="10" xfId="111" applyNumberFormat="1" applyFont="1" applyFill="1" applyBorder="1" applyAlignment="1">
      <alignment horizontal="left" wrapText="1"/>
    </xf>
    <xf numFmtId="0" fontId="1" fillId="3" borderId="0" xfId="111" applyFont="1" applyFill="1" applyAlignment="1"/>
    <xf numFmtId="179" fontId="1" fillId="3" borderId="11" xfId="111" applyNumberFormat="1" applyFont="1" applyFill="1" applyBorder="1" applyAlignment="1">
      <alignment horizontal="left" wrapText="1"/>
    </xf>
    <xf numFmtId="0" fontId="0" fillId="3" borderId="8" xfId="111" applyFont="1" applyFill="1" applyBorder="1" applyAlignment="1">
      <alignment wrapText="1"/>
    </xf>
    <xf numFmtId="0" fontId="2" fillId="3" borderId="9" xfId="111" applyFont="1" applyFill="1" applyBorder="1" applyAlignment="1">
      <alignment horizontal="center" vertical="center" wrapText="1"/>
    </xf>
    <xf numFmtId="0" fontId="0" fillId="3" borderId="8" xfId="111" applyFont="1" applyFill="1" applyBorder="1" applyAlignment="1">
      <alignment horizontal="left" vertical="center" wrapText="1"/>
    </xf>
    <xf numFmtId="0" fontId="14" fillId="3" borderId="0" xfId="111" applyFont="1" applyFill="1" applyAlignment="1">
      <alignment horizontal="right" wrapText="1"/>
    </xf>
    <xf numFmtId="0" fontId="0" fillId="3" borderId="8" xfId="111" applyFont="1" applyFill="1" applyBorder="1" applyAlignment="1">
      <alignment horizontal="center" vertical="center" wrapText="1"/>
    </xf>
  </cellXfs>
  <cellStyles count="113">
    <cellStyle name="常规" xfId="0" builtinId="0"/>
    <cellStyle name="货币[0]" xfId="1" builtinId="7"/>
    <cellStyle name="20% - 强调文字颜色 3" xfId="2" builtinId="38"/>
    <cellStyle name="输入" xfId="3" builtinId="20"/>
    <cellStyle name="货币" xfId="4" builtinId="4"/>
    <cellStyle name="0,0_x000d__x000d_NA_x000d__x000d__工程结算清单初稿" xfId="5"/>
    <cellStyle name="千位分隔[0]" xfId="6" builtinId="6"/>
    <cellStyle name="20% - Accent4" xfId="7"/>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_ET_STYLE_NoName_00_" xfId="19"/>
    <cellStyle name="标题" xfId="20" builtinId="15"/>
    <cellStyle name="解释性文本" xfId="21" builtinId="53"/>
    <cellStyle name="0,0_x000d__x000d_NA_x000d__x000d_" xfId="22"/>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Input" xfId="30"/>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适中" xfId="37" builtinId="28"/>
    <cellStyle name="Heading 3" xfId="38"/>
    <cellStyle name="20% - 强调文字颜色 5" xfId="39" builtinId="46"/>
    <cellStyle name="强调文字颜色 1" xfId="40" builtinId="29"/>
    <cellStyle name="20% - 强调文字颜色 1" xfId="41" builtinId="30"/>
    <cellStyle name="20% - Accent2" xfId="42"/>
    <cellStyle name="40% - 强调文字颜色 1" xfId="43" builtinId="31"/>
    <cellStyle name="20% - 强调文字颜色 2" xfId="44" builtinId="34"/>
    <cellStyle name="20% - Accent3" xfId="45"/>
    <cellStyle name="40% - 强调文字颜色 2" xfId="46" builtinId="35"/>
    <cellStyle name="强调文字颜色 3" xfId="47" builtinId="37"/>
    <cellStyle name="强调文字颜色 4" xfId="48" builtinId="41"/>
    <cellStyle name="PSChar" xfId="49"/>
    <cellStyle name="0,0_x000d_&#10;NA_x000d_&#10; 2" xfId="50"/>
    <cellStyle name="20% - 强调文字颜色 4" xfId="51" builtinId="42"/>
    <cellStyle name="20% - Accent5" xfId="52"/>
    <cellStyle name="40% - 强调文字颜色 4" xfId="53" builtinId="43"/>
    <cellStyle name="强调文字颜色 5" xfId="54" builtinId="45"/>
    <cellStyle name="20% - Accent6" xfId="55"/>
    <cellStyle name="40% - 强调文字颜色 5" xfId="56" builtinId="47"/>
    <cellStyle name="60% - 强调文字颜色 5" xfId="57" builtinId="48"/>
    <cellStyle name="强调文字颜色 6" xfId="58" builtinId="49"/>
    <cellStyle name="_x0007_" xfId="59"/>
    <cellStyle name="40% - 强调文字颜色 6" xfId="60" builtinId="51"/>
    <cellStyle name="60% - 强调文字颜色 6" xfId="61" builtinId="52"/>
    <cellStyle name="0,0_x000d_&#10;NA_x000d_&#10;" xfId="62"/>
    <cellStyle name="20% - Accent1" xfId="63"/>
    <cellStyle name="0,0_x000d_&#10;NA_x000d_&#10;_工程结算清单初稿" xfId="64"/>
    <cellStyle name="40% - Accent1" xfId="65"/>
    <cellStyle name="0,0_x000d__x000d_NA_x000d__x000d_ 2" xfId="66"/>
    <cellStyle name="40% - Accent2" xfId="67"/>
    <cellStyle name="40% - Accent3" xfId="68"/>
    <cellStyle name="40% - Accent4" xfId="69"/>
    <cellStyle name="40% - Accent5" xfId="70"/>
    <cellStyle name="40% - Accent6" xfId="71"/>
    <cellStyle name="60% - Accent1" xfId="72"/>
    <cellStyle name="常规 2 2" xfId="73"/>
    <cellStyle name="60% - Accent2" xfId="74"/>
    <cellStyle name="60% - Accent3" xfId="75"/>
    <cellStyle name="60% - Accent4" xfId="76"/>
    <cellStyle name="PSChar 2" xfId="77"/>
    <cellStyle name="60% - Accent5" xfId="78"/>
    <cellStyle name="60% - Accent6" xfId="79"/>
    <cellStyle name="Accent1" xfId="80"/>
    <cellStyle name="Accent2" xfId="81"/>
    <cellStyle name="Accent3" xfId="82"/>
    <cellStyle name="Accent4" xfId="83"/>
    <cellStyle name="Accent5" xfId="84"/>
    <cellStyle name="Accent6" xfId="85"/>
    <cellStyle name="Bad" xfId="86"/>
    <cellStyle name="PSHeading" xfId="87"/>
    <cellStyle name="Calculation" xfId="88"/>
    <cellStyle name="Check Cell" xfId="89"/>
    <cellStyle name="ColumnStyle.Number" xfId="90"/>
    <cellStyle name="Explanatory Text" xfId="91"/>
    <cellStyle name="Good" xfId="92"/>
    <cellStyle name="Header1" xfId="93"/>
    <cellStyle name="Header2" xfId="94"/>
    <cellStyle name="Heading 1" xfId="95"/>
    <cellStyle name="Heading 2" xfId="96"/>
    <cellStyle name="Heading 4" xfId="97"/>
    <cellStyle name="Linked Cell" xfId="98"/>
    <cellStyle name="Neutral" xfId="99"/>
    <cellStyle name="Note" xfId="100"/>
    <cellStyle name="Output" xfId="101"/>
    <cellStyle name="PSHeading 2" xfId="102"/>
    <cellStyle name="常规 2" xfId="103"/>
    <cellStyle name="Title" xfId="104"/>
    <cellStyle name="Total" xfId="105"/>
    <cellStyle name="Warning Text" xfId="106"/>
    <cellStyle name="常规 3" xfId="107"/>
    <cellStyle name="常规_DG_SCSYS3" xfId="108"/>
    <cellStyle name="千分位_GETMDB" xfId="109"/>
    <cellStyle name="样式 1" xfId="110"/>
    <cellStyle name="Normal" xfId="111"/>
    <cellStyle name="常规_Sheet1" xfId="11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2"/>
  <sheetViews>
    <sheetView view="pageBreakPreview" zoomScaleNormal="100" workbookViewId="0">
      <selection activeCell="A6" sqref="A6"/>
    </sheetView>
  </sheetViews>
  <sheetFormatPr defaultColWidth="8.88333333333333" defaultRowHeight="15" outlineLevelCol="6"/>
  <cols>
    <col min="1" max="1" width="16.1416666666667" style="126" customWidth="1"/>
  </cols>
  <sheetData>
    <row r="1" ht="94" customHeight="1" spans="1:7">
      <c r="A1" s="127" t="s">
        <v>0</v>
      </c>
      <c r="B1" s="127"/>
      <c r="C1" s="127"/>
      <c r="D1" s="127"/>
      <c r="E1" s="127"/>
      <c r="F1" s="127"/>
      <c r="G1" s="127"/>
    </row>
    <row r="2" ht="67" customHeight="1" spans="1:7">
      <c r="A2" s="127" t="s">
        <v>1</v>
      </c>
      <c r="B2" s="127"/>
      <c r="C2" s="127"/>
      <c r="D2" s="127"/>
      <c r="E2" s="127"/>
      <c r="F2" s="127"/>
      <c r="G2" s="127"/>
    </row>
    <row r="3" s="125" customFormat="1" ht="30" customHeight="1" spans="1:7">
      <c r="A3" s="128" t="s">
        <v>2</v>
      </c>
      <c r="B3" s="129" t="str">
        <f>A1</f>
        <v>2022年白云区供销总公司物业消防设备系统故障修复与整改</v>
      </c>
      <c r="C3" s="129"/>
      <c r="D3" s="129"/>
      <c r="E3" s="129"/>
      <c r="F3" s="129"/>
      <c r="G3" s="129"/>
    </row>
    <row r="4" s="125" customFormat="1" ht="33" customHeight="1" spans="1:7">
      <c r="A4" s="128" t="s">
        <v>3</v>
      </c>
      <c r="B4" s="130" t="s">
        <v>4</v>
      </c>
      <c r="C4" s="131">
        <f>'投标报价汇总表（维修）'!F21</f>
        <v>0</v>
      </c>
      <c r="D4" s="131"/>
      <c r="E4" s="131"/>
      <c r="F4" s="131"/>
      <c r="G4" s="131"/>
    </row>
    <row r="5" s="125" customFormat="1" ht="30" customHeight="1" spans="1:7">
      <c r="A5" s="128"/>
      <c r="B5" s="132" t="s">
        <v>5</v>
      </c>
      <c r="C5" s="133">
        <f>C4</f>
        <v>0</v>
      </c>
      <c r="D5" s="133"/>
      <c r="E5" s="133"/>
      <c r="F5" s="133"/>
      <c r="G5" s="133"/>
    </row>
    <row r="6" s="126" customFormat="1" ht="71" customHeight="1" spans="1:7">
      <c r="A6" s="128" t="s">
        <v>6</v>
      </c>
      <c r="B6" s="134"/>
      <c r="C6" s="134"/>
      <c r="D6" s="134"/>
      <c r="E6" s="134"/>
      <c r="F6" s="134"/>
      <c r="G6" s="134"/>
    </row>
    <row r="7" s="125" customFormat="1" ht="30" customHeight="1" spans="1:7">
      <c r="A7" s="128"/>
      <c r="B7" s="135" t="s">
        <v>7</v>
      </c>
      <c r="C7" s="135"/>
      <c r="D7" s="135"/>
      <c r="E7" s="135"/>
      <c r="F7" s="135"/>
      <c r="G7" s="135"/>
    </row>
    <row r="8" s="125" customFormat="1" ht="50" customHeight="1" spans="1:7">
      <c r="A8" s="128" t="s">
        <v>8</v>
      </c>
      <c r="B8" s="136"/>
      <c r="C8" s="136"/>
      <c r="D8" s="136"/>
      <c r="E8" s="136"/>
      <c r="F8" s="136"/>
      <c r="G8" s="136"/>
    </row>
    <row r="9" s="125" customFormat="1" ht="30" customHeight="1" spans="1:7">
      <c r="A9" s="137"/>
      <c r="B9" s="135" t="s">
        <v>9</v>
      </c>
      <c r="C9" s="135"/>
      <c r="D9" s="135"/>
      <c r="E9" s="135"/>
      <c r="F9" s="135"/>
      <c r="G9" s="135"/>
    </row>
    <row r="10" s="125" customFormat="1" ht="30" customHeight="1" spans="1:7">
      <c r="A10" s="128" t="s">
        <v>10</v>
      </c>
      <c r="B10" s="136"/>
      <c r="C10" s="136"/>
      <c r="D10" s="136"/>
      <c r="E10" s="136"/>
      <c r="F10" s="136"/>
      <c r="G10" s="136"/>
    </row>
    <row r="11" s="125" customFormat="1" ht="30" customHeight="1" spans="1:7">
      <c r="A11" s="128"/>
      <c r="B11" s="135" t="s">
        <v>11</v>
      </c>
      <c r="C11" s="135"/>
      <c r="D11" s="135"/>
      <c r="E11" s="135"/>
      <c r="F11" s="135"/>
      <c r="G11" s="135"/>
    </row>
    <row r="12" s="125" customFormat="1" ht="30" customHeight="1" spans="1:7">
      <c r="A12" s="128" t="s">
        <v>12</v>
      </c>
      <c r="B12" s="138"/>
      <c r="C12" s="138"/>
      <c r="D12" s="138"/>
      <c r="E12" s="138"/>
      <c r="F12" s="138"/>
      <c r="G12" s="138"/>
    </row>
  </sheetData>
  <mergeCells count="12">
    <mergeCell ref="A1:G1"/>
    <mergeCell ref="A2:G2"/>
    <mergeCell ref="B3:G3"/>
    <mergeCell ref="C4:G4"/>
    <mergeCell ref="C5:G5"/>
    <mergeCell ref="B6:G6"/>
    <mergeCell ref="B7:G7"/>
    <mergeCell ref="B8:G8"/>
    <mergeCell ref="B9:G9"/>
    <mergeCell ref="B10:G10"/>
    <mergeCell ref="B11:G11"/>
    <mergeCell ref="B12:G12"/>
  </mergeCells>
  <printOptions horizontalCentered="1"/>
  <pageMargins left="0.751388888888889" right="0.751388888888889"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9"/>
  <sheetViews>
    <sheetView showGridLines="0" view="pageBreakPreview" zoomScaleNormal="100" workbookViewId="0">
      <selection activeCell="B1" sqref="B1:F1"/>
    </sheetView>
  </sheetViews>
  <sheetFormatPr defaultColWidth="6.75" defaultRowHeight="12" outlineLevelCol="6"/>
  <cols>
    <col min="1" max="1" width="15" style="109" customWidth="1"/>
    <col min="2" max="2" width="8.16666666666667" style="109" customWidth="1"/>
    <col min="3" max="3" width="17.875" style="109" customWidth="1"/>
    <col min="4" max="4" width="6.25" style="109" customWidth="1"/>
    <col min="5" max="5" width="25.375" style="109" customWidth="1"/>
    <col min="6" max="6" width="7.66666666666667" style="109" customWidth="1"/>
    <col min="7" max="7" width="13.3333333333333" style="109" customWidth="1"/>
    <col min="8" max="16384" width="6.75" style="109"/>
  </cols>
  <sheetData>
    <row r="1" ht="120" customHeight="1" spans="1:7">
      <c r="A1" s="110"/>
      <c r="B1" s="111" t="s">
        <v>13</v>
      </c>
      <c r="C1" s="111"/>
      <c r="D1" s="111"/>
      <c r="E1" s="111"/>
      <c r="F1" s="111"/>
      <c r="G1" s="112"/>
    </row>
    <row r="2" ht="60" customHeight="1" spans="1:7">
      <c r="A2" s="113" t="s">
        <v>14</v>
      </c>
      <c r="B2" s="113"/>
      <c r="C2" s="113"/>
      <c r="D2" s="113"/>
      <c r="E2" s="113"/>
      <c r="F2" s="113"/>
      <c r="G2" s="113"/>
    </row>
    <row r="3" ht="231.75" customHeight="1" spans="1:7">
      <c r="A3" s="114"/>
      <c r="B3" s="114"/>
      <c r="C3" s="115" t="s">
        <v>15</v>
      </c>
      <c r="D3" s="116"/>
      <c r="E3" s="116"/>
      <c r="F3" s="114"/>
      <c r="G3" s="114"/>
    </row>
    <row r="4" ht="35.25" customHeight="1" spans="1:7">
      <c r="A4" s="114"/>
      <c r="B4" s="114"/>
      <c r="C4" s="117"/>
      <c r="D4" s="118" t="s">
        <v>7</v>
      </c>
      <c r="E4" s="118"/>
      <c r="F4" s="114"/>
      <c r="G4" s="114"/>
    </row>
    <row r="5" ht="60.75" customHeight="1" spans="1:7">
      <c r="A5" s="114"/>
      <c r="B5" s="114"/>
      <c r="C5" s="115" t="s">
        <v>16</v>
      </c>
      <c r="D5" s="116"/>
      <c r="E5" s="116"/>
      <c r="F5" s="114"/>
      <c r="G5" s="114"/>
    </row>
    <row r="6" ht="36" customHeight="1" spans="1:7">
      <c r="A6" s="114"/>
      <c r="B6" s="114"/>
      <c r="C6" s="119"/>
      <c r="D6" s="118" t="s">
        <v>7</v>
      </c>
      <c r="E6" s="118"/>
      <c r="F6" s="119"/>
      <c r="G6" s="119"/>
    </row>
    <row r="7" ht="69.75" customHeight="1" spans="1:7">
      <c r="A7" s="114"/>
      <c r="B7" s="114"/>
      <c r="C7" s="120"/>
      <c r="D7" s="121" t="s">
        <v>17</v>
      </c>
      <c r="E7" s="121"/>
      <c r="F7" s="114"/>
      <c r="G7" s="114"/>
    </row>
    <row r="8" ht="21" customHeight="1" spans="1:7">
      <c r="A8" s="114"/>
      <c r="B8" s="114"/>
      <c r="C8" s="120"/>
      <c r="D8" s="121"/>
      <c r="E8" s="121"/>
      <c r="F8" s="122"/>
      <c r="G8" s="122"/>
    </row>
    <row r="9" ht="18" customHeight="1" spans="1:7">
      <c r="A9" s="123"/>
      <c r="B9" s="119"/>
      <c r="C9" s="119"/>
      <c r="D9" s="119"/>
      <c r="E9" s="119"/>
      <c r="F9" s="119"/>
      <c r="G9" s="124"/>
    </row>
  </sheetData>
  <mergeCells count="20">
    <mergeCell ref="B1:F1"/>
    <mergeCell ref="A2:G2"/>
    <mergeCell ref="A3:B3"/>
    <mergeCell ref="D3:E3"/>
    <mergeCell ref="F3:G3"/>
    <mergeCell ref="A4:B4"/>
    <mergeCell ref="D4:E4"/>
    <mergeCell ref="F4:G4"/>
    <mergeCell ref="A5:B5"/>
    <mergeCell ref="D5:E5"/>
    <mergeCell ref="F5:G5"/>
    <mergeCell ref="A6:B6"/>
    <mergeCell ref="D6:E6"/>
    <mergeCell ref="F6:G6"/>
    <mergeCell ref="A7:B7"/>
    <mergeCell ref="D7:E7"/>
    <mergeCell ref="F7:G7"/>
    <mergeCell ref="A8:B8"/>
    <mergeCell ref="F8:G8"/>
    <mergeCell ref="B9:F9"/>
  </mergeCells>
  <pageMargins left="0.118055555555556" right="0.118055555555556" top="0.594444444444444" bottom="0" header="0.594444444444444" footer="0"/>
  <pageSetup paperSize="9"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theme="4"/>
  </sheetPr>
  <dimension ref="A1:G22"/>
  <sheetViews>
    <sheetView showZeros="0" tabSelected="1" view="pageBreakPreview" zoomScaleNormal="100" workbookViewId="0">
      <pane ySplit="3" topLeftCell="A4" activePane="bottomLeft" state="frozen"/>
      <selection/>
      <selection pane="bottomLeft" activeCell="J6" sqref="J6"/>
    </sheetView>
  </sheetViews>
  <sheetFormatPr defaultColWidth="9" defaultRowHeight="15" outlineLevelCol="6"/>
  <cols>
    <col min="1" max="1" width="6.125" style="43" customWidth="1"/>
    <col min="2" max="2" width="24.2666666666667" style="44" customWidth="1"/>
    <col min="3" max="3" width="7.78333333333333" style="45" customWidth="1"/>
    <col min="4" max="4" width="7.78333333333333" style="46" customWidth="1"/>
    <col min="5" max="5" width="12.25" style="46" customWidth="1"/>
    <col min="6" max="6" width="12.25" style="47" customWidth="1"/>
    <col min="7" max="7" width="10.9083333333333" style="48" customWidth="1"/>
    <col min="8" max="16384" width="9" style="48"/>
  </cols>
  <sheetData>
    <row r="1" ht="48" customHeight="1" spans="1:7">
      <c r="A1" s="49" t="s">
        <v>18</v>
      </c>
      <c r="B1" s="49"/>
      <c r="C1" s="49"/>
      <c r="D1" s="49"/>
      <c r="E1" s="49"/>
      <c r="F1" s="49"/>
      <c r="G1" s="49"/>
    </row>
    <row r="2" s="42" customFormat="1" ht="21" customHeight="1" spans="1:7">
      <c r="A2" s="50" t="s">
        <v>19</v>
      </c>
      <c r="B2" s="50"/>
      <c r="C2" s="50"/>
      <c r="D2" s="50"/>
      <c r="E2" s="50"/>
      <c r="F2" s="50"/>
      <c r="G2" s="50"/>
    </row>
    <row r="3" s="42" customFormat="1" ht="25" customHeight="1" spans="1:7">
      <c r="A3" s="51" t="s">
        <v>20</v>
      </c>
      <c r="B3" s="51" t="s">
        <v>21</v>
      </c>
      <c r="C3" s="51" t="s">
        <v>22</v>
      </c>
      <c r="D3" s="51" t="s">
        <v>23</v>
      </c>
      <c r="E3" s="51" t="s">
        <v>24</v>
      </c>
      <c r="F3" s="52" t="s">
        <v>25</v>
      </c>
      <c r="G3" s="52" t="s">
        <v>26</v>
      </c>
    </row>
    <row r="4" s="42" customFormat="1" ht="25" customHeight="1" spans="1:7">
      <c r="A4" s="53">
        <v>1</v>
      </c>
      <c r="B4" s="54" t="str">
        <f>'清单与计价表（维修）'!B4</f>
        <v>红卫场</v>
      </c>
      <c r="C4" s="55" t="s">
        <v>27</v>
      </c>
      <c r="D4" s="53">
        <v>1</v>
      </c>
      <c r="E4" s="56">
        <f>'清单与计价表（维修）'!I9</f>
        <v>0</v>
      </c>
      <c r="F4" s="56">
        <f>E4*D4</f>
        <v>0</v>
      </c>
      <c r="G4" s="57"/>
    </row>
    <row r="5" s="42" customFormat="1" ht="25" customHeight="1" spans="1:7">
      <c r="A5" s="53">
        <v>2</v>
      </c>
      <c r="B5" s="54" t="str">
        <f>'清单与计价表（维修）'!B10</f>
        <v>竹料商业街</v>
      </c>
      <c r="C5" s="55" t="s">
        <v>27</v>
      </c>
      <c r="D5" s="53">
        <v>1</v>
      </c>
      <c r="E5" s="56">
        <f>'清单与计价表（维修）'!I11</f>
        <v>0</v>
      </c>
      <c r="F5" s="56">
        <f t="shared" ref="F5:F18" si="0">E5*D5</f>
        <v>0</v>
      </c>
      <c r="G5" s="57"/>
    </row>
    <row r="6" s="42" customFormat="1" ht="25" customHeight="1" spans="1:7">
      <c r="A6" s="53">
        <v>3</v>
      </c>
      <c r="B6" s="54" t="str">
        <f>'清单与计价表（维修）'!B12</f>
        <v>青龙坊</v>
      </c>
      <c r="C6" s="55" t="s">
        <v>27</v>
      </c>
      <c r="D6" s="53">
        <v>1</v>
      </c>
      <c r="E6" s="56">
        <f>'清单与计价表（维修）'!I16</f>
        <v>0</v>
      </c>
      <c r="F6" s="56">
        <f t="shared" si="0"/>
        <v>0</v>
      </c>
      <c r="G6" s="57"/>
    </row>
    <row r="7" s="42" customFormat="1" ht="25" customHeight="1" spans="1:7">
      <c r="A7" s="53">
        <v>4</v>
      </c>
      <c r="B7" s="54" t="str">
        <f>'清单与计价表（维修）'!B17</f>
        <v>钟落潭购物中心</v>
      </c>
      <c r="C7" s="55" t="s">
        <v>27</v>
      </c>
      <c r="D7" s="53">
        <v>1</v>
      </c>
      <c r="E7" s="56">
        <f>'清单与计价表（维修）'!I22</f>
        <v>0</v>
      </c>
      <c r="F7" s="56">
        <f t="shared" si="0"/>
        <v>0</v>
      </c>
      <c r="G7" s="57"/>
    </row>
    <row r="8" s="42" customFormat="1" ht="25" customHeight="1" spans="1:7">
      <c r="A8" s="53">
        <v>5</v>
      </c>
      <c r="B8" s="54" t="str">
        <f>'清单与计价表（维修）'!B23</f>
        <v>嘉禾丰兴广场</v>
      </c>
      <c r="C8" s="55" t="s">
        <v>27</v>
      </c>
      <c r="D8" s="53">
        <v>1</v>
      </c>
      <c r="E8" s="56">
        <f>'清单与计价表（维修）'!I26</f>
        <v>0</v>
      </c>
      <c r="F8" s="56">
        <f t="shared" si="0"/>
        <v>0</v>
      </c>
      <c r="G8" s="57"/>
    </row>
    <row r="9" s="42" customFormat="1" ht="25" customHeight="1" spans="1:7">
      <c r="A9" s="53">
        <v>6</v>
      </c>
      <c r="B9" s="54" t="str">
        <f>'清单与计价表（维修）'!B27</f>
        <v>竹料商场</v>
      </c>
      <c r="C9" s="55" t="s">
        <v>27</v>
      </c>
      <c r="D9" s="53">
        <v>1</v>
      </c>
      <c r="E9" s="56">
        <f>'清单与计价表（维修）'!I29</f>
        <v>0</v>
      </c>
      <c r="F9" s="56">
        <f t="shared" si="0"/>
        <v>0</v>
      </c>
      <c r="G9" s="57"/>
    </row>
    <row r="10" s="42" customFormat="1" ht="25" customHeight="1" spans="1:7">
      <c r="A10" s="53">
        <v>7</v>
      </c>
      <c r="B10" s="54" t="str">
        <f>'清单与计价表（维修）'!B30</f>
        <v>人和旧办公室</v>
      </c>
      <c r="C10" s="55" t="s">
        <v>27</v>
      </c>
      <c r="D10" s="53">
        <v>1</v>
      </c>
      <c r="E10" s="56">
        <f>'清单与计价表（维修）'!I33</f>
        <v>0</v>
      </c>
      <c r="F10" s="56">
        <f t="shared" si="0"/>
        <v>0</v>
      </c>
      <c r="G10" s="57"/>
    </row>
    <row r="11" s="42" customFormat="1" ht="25" customHeight="1" spans="1:7">
      <c r="A11" s="53">
        <v>8</v>
      </c>
      <c r="B11" s="54" t="str">
        <f>'清单与计价表（维修）'!B34</f>
        <v>爱国东路</v>
      </c>
      <c r="C11" s="55" t="s">
        <v>27</v>
      </c>
      <c r="D11" s="53">
        <v>1</v>
      </c>
      <c r="E11" s="56">
        <f>'清单与计价表（维修）'!I35</f>
        <v>0</v>
      </c>
      <c r="F11" s="56">
        <f t="shared" si="0"/>
        <v>0</v>
      </c>
      <c r="G11" s="57"/>
    </row>
    <row r="12" s="42" customFormat="1" ht="25" customHeight="1" spans="1:7">
      <c r="A12" s="53">
        <v>9</v>
      </c>
      <c r="B12" s="54" t="str">
        <f>'清单与计价表（维修）'!B36</f>
        <v>太和生产资料店</v>
      </c>
      <c r="C12" s="55" t="s">
        <v>27</v>
      </c>
      <c r="D12" s="53">
        <v>1</v>
      </c>
      <c r="E12" s="56">
        <f>'清单与计价表（维修）'!I42</f>
        <v>0</v>
      </c>
      <c r="F12" s="56">
        <f t="shared" si="0"/>
        <v>0</v>
      </c>
      <c r="G12" s="57"/>
    </row>
    <row r="13" s="42" customFormat="1" ht="25" customHeight="1" spans="1:7">
      <c r="A13" s="53">
        <v>10</v>
      </c>
      <c r="B13" s="54" t="str">
        <f>'清单与计价表（维修）'!B43</f>
        <v>竹料茶楼</v>
      </c>
      <c r="C13" s="55" t="s">
        <v>27</v>
      </c>
      <c r="D13" s="53">
        <v>1</v>
      </c>
      <c r="E13" s="56">
        <f>'清单与计价表（维修）'!I44</f>
        <v>0</v>
      </c>
      <c r="F13" s="56">
        <f t="shared" si="0"/>
        <v>0</v>
      </c>
      <c r="G13" s="57"/>
    </row>
    <row r="14" s="42" customFormat="1" ht="25" customHeight="1" spans="1:7">
      <c r="A14" s="53">
        <v>11</v>
      </c>
      <c r="B14" s="54" t="str">
        <f>'清单与计价表（维修）'!B45</f>
        <v>石井沙贝（茶楼药批中心店）</v>
      </c>
      <c r="C14" s="55" t="s">
        <v>27</v>
      </c>
      <c r="D14" s="53">
        <v>1</v>
      </c>
      <c r="E14" s="56">
        <f>'清单与计价表（维修）'!I51</f>
        <v>0</v>
      </c>
      <c r="F14" s="56">
        <f t="shared" si="0"/>
        <v>0</v>
      </c>
      <c r="G14" s="57"/>
    </row>
    <row r="15" s="42" customFormat="1" ht="25" customHeight="1" spans="1:7">
      <c r="A15" s="53">
        <v>12</v>
      </c>
      <c r="B15" s="54" t="str">
        <f>'清单与计价表（维修）'!B52</f>
        <v>凯盈汇</v>
      </c>
      <c r="C15" s="55" t="s">
        <v>27</v>
      </c>
      <c r="D15" s="53">
        <v>1</v>
      </c>
      <c r="E15" s="56">
        <f>'清单与计价表（维修）'!I54</f>
        <v>0</v>
      </c>
      <c r="F15" s="56">
        <f t="shared" si="0"/>
        <v>0</v>
      </c>
      <c r="G15" s="57"/>
    </row>
    <row r="16" s="42" customFormat="1" ht="25" customHeight="1" spans="1:7">
      <c r="A16" s="53">
        <v>13</v>
      </c>
      <c r="B16" s="54" t="str">
        <f>'清单与计价表（维修）'!B55</f>
        <v>江高综合楼</v>
      </c>
      <c r="C16" s="55" t="s">
        <v>27</v>
      </c>
      <c r="D16" s="53">
        <v>1</v>
      </c>
      <c r="E16" s="58">
        <f>'清单与计价表（维修）'!I62</f>
        <v>0</v>
      </c>
      <c r="F16" s="56">
        <f t="shared" si="0"/>
        <v>0</v>
      </c>
      <c r="G16" s="57"/>
    </row>
    <row r="17" s="42" customFormat="1" ht="25" customHeight="1" spans="1:7">
      <c r="A17" s="53">
        <v>14</v>
      </c>
      <c r="B17" s="54" t="str">
        <f>'清单与计价表（维修）'!B63</f>
        <v>新和平台</v>
      </c>
      <c r="C17" s="55" t="s">
        <v>27</v>
      </c>
      <c r="D17" s="53">
        <v>1</v>
      </c>
      <c r="E17" s="58">
        <f>'清单与计价表（维修）'!I66</f>
        <v>0</v>
      </c>
      <c r="F17" s="56">
        <f t="shared" si="0"/>
        <v>0</v>
      </c>
      <c r="G17" s="57"/>
    </row>
    <row r="18" s="42" customFormat="1" ht="25" customHeight="1" spans="1:7">
      <c r="A18" s="53">
        <v>15</v>
      </c>
      <c r="B18" s="54" t="str">
        <f>'清单与计价表（维修）'!B67</f>
        <v>更换后的旧设备以料抵工</v>
      </c>
      <c r="C18" s="55" t="s">
        <v>27</v>
      </c>
      <c r="D18" s="53">
        <v>1</v>
      </c>
      <c r="E18" s="58">
        <f>'清单与计价表（维修）'!I68</f>
        <v>0</v>
      </c>
      <c r="F18" s="56">
        <f t="shared" si="0"/>
        <v>0</v>
      </c>
      <c r="G18" s="57"/>
    </row>
    <row r="19" s="42" customFormat="1" ht="25" customHeight="1" spans="1:7">
      <c r="A19" s="59" t="s">
        <v>28</v>
      </c>
      <c r="B19" s="60" t="s">
        <v>29</v>
      </c>
      <c r="C19" s="61"/>
      <c r="D19" s="59"/>
      <c r="E19" s="62"/>
      <c r="F19" s="63">
        <f>SUM(F4:F18)</f>
        <v>0</v>
      </c>
      <c r="G19" s="57"/>
    </row>
    <row r="20" s="42" customFormat="1" ht="25" customHeight="1" spans="1:7">
      <c r="A20" s="59" t="s">
        <v>30</v>
      </c>
      <c r="B20" s="60" t="s">
        <v>31</v>
      </c>
      <c r="C20" s="55"/>
      <c r="D20" s="56"/>
      <c r="E20" s="56"/>
      <c r="F20" s="63">
        <f>F19*13%</f>
        <v>0</v>
      </c>
      <c r="G20" s="57"/>
    </row>
    <row r="21" s="42" customFormat="1" ht="25" customHeight="1" spans="1:7">
      <c r="A21" s="59" t="s">
        <v>32</v>
      </c>
      <c r="B21" s="60" t="s">
        <v>33</v>
      </c>
      <c r="C21" s="55"/>
      <c r="D21" s="56"/>
      <c r="E21" s="56"/>
      <c r="F21" s="63">
        <f>F19+F20</f>
        <v>0</v>
      </c>
      <c r="G21" s="57"/>
    </row>
    <row r="22" spans="2:2">
      <c r="B22" s="64"/>
    </row>
  </sheetData>
  <mergeCells count="2">
    <mergeCell ref="A1:G1"/>
    <mergeCell ref="A2:G2"/>
  </mergeCells>
  <pageMargins left="0.708333333333333" right="0.708333333333333" top="0.786805555555556" bottom="0.747916666666667" header="0.511805555555556" footer="0.511805555555556"/>
  <pageSetup paperSize="9" orientation="portrait" horizontalDpi="60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theme="4"/>
  </sheetPr>
  <dimension ref="A1:J70"/>
  <sheetViews>
    <sheetView showZeros="0" view="pageBreakPreview" zoomScaleNormal="100" workbookViewId="0">
      <pane ySplit="3" topLeftCell="A74" activePane="bottomLeft" state="frozen"/>
      <selection/>
      <selection pane="bottomLeft" activeCell="H4" sqref="H4"/>
    </sheetView>
  </sheetViews>
  <sheetFormatPr defaultColWidth="9" defaultRowHeight="15"/>
  <cols>
    <col min="1" max="1" width="4" style="71" customWidth="1"/>
    <col min="2" max="2" width="8.34166666666667" style="71" customWidth="1"/>
    <col min="3" max="3" width="10.575" style="72" customWidth="1"/>
    <col min="4" max="4" width="15.3666666666667" style="73" customWidth="1"/>
    <col min="5" max="5" width="19.65" style="73" customWidth="1"/>
    <col min="6" max="7" width="3.69166666666667" style="72" customWidth="1"/>
    <col min="8" max="8" width="8.05" style="72" customWidth="1"/>
    <col min="9" max="9" width="9.9" style="72" customWidth="1"/>
    <col min="10" max="10" width="15.2916666666667" style="73" customWidth="1"/>
    <col min="11" max="16384" width="9" style="71"/>
  </cols>
  <sheetData>
    <row r="1" ht="63" customHeight="1" spans="1:10">
      <c r="A1" s="74" t="s">
        <v>34</v>
      </c>
      <c r="B1" s="75"/>
      <c r="C1" s="75"/>
      <c r="D1" s="76"/>
      <c r="E1" s="76"/>
      <c r="F1" s="75"/>
      <c r="G1" s="75"/>
      <c r="H1" s="75"/>
      <c r="I1" s="75"/>
      <c r="J1" s="76"/>
    </row>
    <row r="2" s="65" customFormat="1" ht="18" customHeight="1" spans="1:10">
      <c r="A2" s="77" t="str">
        <f>'投标报价汇总表（维修）'!A2</f>
        <v>项目名称：2022年物业消防设施设备维修项目</v>
      </c>
      <c r="B2" s="77"/>
      <c r="C2" s="77"/>
      <c r="D2" s="77"/>
      <c r="E2" s="77"/>
      <c r="F2" s="77"/>
      <c r="G2" s="77"/>
      <c r="H2" s="77"/>
      <c r="I2" s="77"/>
      <c r="J2" s="77"/>
    </row>
    <row r="3" s="66" customFormat="1" ht="31" customHeight="1" spans="1:10">
      <c r="A3" s="78" t="s">
        <v>20</v>
      </c>
      <c r="B3" s="78" t="s">
        <v>21</v>
      </c>
      <c r="C3" s="78" t="s">
        <v>35</v>
      </c>
      <c r="D3" s="78" t="s">
        <v>36</v>
      </c>
      <c r="E3" s="79" t="s">
        <v>37</v>
      </c>
      <c r="F3" s="78" t="s">
        <v>38</v>
      </c>
      <c r="G3" s="78" t="s">
        <v>39</v>
      </c>
      <c r="H3" s="79" t="s">
        <v>40</v>
      </c>
      <c r="I3" s="79" t="s">
        <v>41</v>
      </c>
      <c r="J3" s="78" t="s">
        <v>26</v>
      </c>
    </row>
    <row r="4" s="67" customFormat="1" ht="25" customHeight="1" spans="1:10">
      <c r="A4" s="79">
        <v>1</v>
      </c>
      <c r="B4" s="79" t="s">
        <v>42</v>
      </c>
      <c r="C4" s="79" t="s">
        <v>43</v>
      </c>
      <c r="D4" s="80" t="s">
        <v>44</v>
      </c>
      <c r="E4" s="81" t="s">
        <v>45</v>
      </c>
      <c r="F4" s="79" t="s">
        <v>46</v>
      </c>
      <c r="G4" s="78">
        <v>4</v>
      </c>
      <c r="H4" s="79"/>
      <c r="I4" s="96">
        <f>H4*G4</f>
        <v>0</v>
      </c>
      <c r="J4" s="82" t="s">
        <v>47</v>
      </c>
    </row>
    <row r="5" s="67" customFormat="1" ht="25" customHeight="1" spans="1:10">
      <c r="A5" s="79"/>
      <c r="B5" s="79"/>
      <c r="C5" s="79" t="s">
        <v>48</v>
      </c>
      <c r="D5" s="80" t="s">
        <v>49</v>
      </c>
      <c r="E5" s="81" t="s">
        <v>50</v>
      </c>
      <c r="F5" s="79" t="s">
        <v>51</v>
      </c>
      <c r="G5" s="78">
        <v>2</v>
      </c>
      <c r="H5" s="79"/>
      <c r="I5" s="96">
        <f>H5*G5</f>
        <v>0</v>
      </c>
      <c r="J5" s="82" t="s">
        <v>52</v>
      </c>
    </row>
    <row r="6" s="67" customFormat="1" ht="25" customHeight="1" spans="1:10">
      <c r="A6" s="79"/>
      <c r="B6" s="79"/>
      <c r="C6" s="79" t="s">
        <v>43</v>
      </c>
      <c r="D6" s="80" t="s">
        <v>53</v>
      </c>
      <c r="E6" s="81" t="s">
        <v>50</v>
      </c>
      <c r="F6" s="79" t="s">
        <v>51</v>
      </c>
      <c r="G6" s="78">
        <v>4</v>
      </c>
      <c r="H6" s="79"/>
      <c r="I6" s="96">
        <f>H6*G6</f>
        <v>0</v>
      </c>
      <c r="J6" s="82"/>
    </row>
    <row r="7" s="67" customFormat="1" ht="23" customHeight="1" spans="1:10">
      <c r="A7" s="79"/>
      <c r="B7" s="79"/>
      <c r="C7" s="79" t="s">
        <v>54</v>
      </c>
      <c r="D7" s="82" t="s">
        <v>55</v>
      </c>
      <c r="E7" s="81"/>
      <c r="F7" s="79" t="s">
        <v>27</v>
      </c>
      <c r="G7" s="78">
        <v>1</v>
      </c>
      <c r="H7" s="79"/>
      <c r="I7" s="96">
        <f>H7*G7</f>
        <v>0</v>
      </c>
      <c r="J7" s="82" t="s">
        <v>56</v>
      </c>
    </row>
    <row r="8" s="67" customFormat="1" ht="34" customHeight="1" spans="1:10">
      <c r="A8" s="79"/>
      <c r="B8" s="79"/>
      <c r="C8" s="79" t="s">
        <v>43</v>
      </c>
      <c r="D8" s="83" t="s">
        <v>57</v>
      </c>
      <c r="E8" s="81"/>
      <c r="F8" s="79" t="s">
        <v>46</v>
      </c>
      <c r="G8" s="78">
        <v>4</v>
      </c>
      <c r="H8" s="79"/>
      <c r="I8" s="96">
        <f>H8*G8</f>
        <v>0</v>
      </c>
      <c r="J8" s="82" t="s">
        <v>58</v>
      </c>
    </row>
    <row r="9" s="68" customFormat="1" ht="25" customHeight="1" spans="1:10">
      <c r="A9" s="79"/>
      <c r="B9" s="79"/>
      <c r="C9" s="84" t="s">
        <v>29</v>
      </c>
      <c r="D9" s="85"/>
      <c r="E9" s="85"/>
      <c r="F9" s="84"/>
      <c r="G9" s="84"/>
      <c r="H9" s="86"/>
      <c r="I9" s="97">
        <f>SUM(I4:I8)</f>
        <v>0</v>
      </c>
      <c r="J9" s="98"/>
    </row>
    <row r="10" s="67" customFormat="1" ht="95" customHeight="1" spans="1:10">
      <c r="A10" s="87">
        <v>2</v>
      </c>
      <c r="B10" s="87" t="s">
        <v>59</v>
      </c>
      <c r="C10" s="79" t="s">
        <v>60</v>
      </c>
      <c r="D10" s="80" t="s">
        <v>61</v>
      </c>
      <c r="E10" s="83" t="s">
        <v>62</v>
      </c>
      <c r="F10" s="79" t="s">
        <v>63</v>
      </c>
      <c r="G10" s="78">
        <v>1</v>
      </c>
      <c r="H10" s="79"/>
      <c r="I10" s="96">
        <f>G10*H10</f>
        <v>0</v>
      </c>
      <c r="J10" s="80" t="s">
        <v>64</v>
      </c>
    </row>
    <row r="11" s="68" customFormat="1" ht="25" customHeight="1" spans="1:10">
      <c r="A11" s="88"/>
      <c r="B11" s="88"/>
      <c r="C11" s="84" t="s">
        <v>29</v>
      </c>
      <c r="D11" s="85"/>
      <c r="E11" s="85"/>
      <c r="F11" s="84"/>
      <c r="G11" s="84"/>
      <c r="H11" s="86"/>
      <c r="I11" s="97">
        <f>SUM(I10:I10)</f>
        <v>0</v>
      </c>
      <c r="J11" s="98"/>
    </row>
    <row r="12" s="67" customFormat="1" ht="22" customHeight="1" spans="1:10">
      <c r="A12" s="79">
        <v>3</v>
      </c>
      <c r="B12" s="79" t="s">
        <v>65</v>
      </c>
      <c r="C12" s="79" t="s">
        <v>60</v>
      </c>
      <c r="D12" s="82" t="s">
        <v>66</v>
      </c>
      <c r="E12" s="81" t="s">
        <v>67</v>
      </c>
      <c r="F12" s="79" t="s">
        <v>51</v>
      </c>
      <c r="G12" s="78">
        <v>2</v>
      </c>
      <c r="H12" s="79"/>
      <c r="I12" s="96">
        <f>H12*G12</f>
        <v>0</v>
      </c>
      <c r="J12" s="82" t="s">
        <v>68</v>
      </c>
    </row>
    <row r="13" s="67" customFormat="1" ht="22" customHeight="1" spans="1:10">
      <c r="A13" s="79"/>
      <c r="B13" s="79"/>
      <c r="C13" s="79" t="s">
        <v>69</v>
      </c>
      <c r="D13" s="80" t="s">
        <v>70</v>
      </c>
      <c r="E13" s="81" t="s">
        <v>71</v>
      </c>
      <c r="F13" s="79" t="s">
        <v>51</v>
      </c>
      <c r="G13" s="78">
        <v>1</v>
      </c>
      <c r="H13" s="79"/>
      <c r="I13" s="96">
        <f>H13*G13</f>
        <v>0</v>
      </c>
      <c r="J13" s="82" t="s">
        <v>72</v>
      </c>
    </row>
    <row r="14" s="67" customFormat="1" ht="22" customHeight="1" spans="1:10">
      <c r="A14" s="79"/>
      <c r="B14" s="79"/>
      <c r="C14" s="79" t="s">
        <v>69</v>
      </c>
      <c r="D14" s="80" t="s">
        <v>73</v>
      </c>
      <c r="E14" s="81" t="s">
        <v>74</v>
      </c>
      <c r="F14" s="79" t="s">
        <v>51</v>
      </c>
      <c r="G14" s="78">
        <v>2</v>
      </c>
      <c r="H14" s="79"/>
      <c r="I14" s="96">
        <f>H14*G14</f>
        <v>0</v>
      </c>
      <c r="J14" s="82" t="s">
        <v>75</v>
      </c>
    </row>
    <row r="15" s="67" customFormat="1" ht="35" customHeight="1" spans="1:10">
      <c r="A15" s="79"/>
      <c r="B15" s="79"/>
      <c r="C15" s="79" t="s">
        <v>76</v>
      </c>
      <c r="D15" s="82" t="s">
        <v>77</v>
      </c>
      <c r="E15" s="80" t="s">
        <v>78</v>
      </c>
      <c r="F15" s="79" t="s">
        <v>27</v>
      </c>
      <c r="G15" s="78">
        <v>1</v>
      </c>
      <c r="H15" s="79"/>
      <c r="I15" s="96">
        <f>H15*G15</f>
        <v>0</v>
      </c>
      <c r="J15" s="82" t="s">
        <v>79</v>
      </c>
    </row>
    <row r="16" s="68" customFormat="1" ht="22" customHeight="1" spans="1:10">
      <c r="A16" s="79"/>
      <c r="B16" s="79"/>
      <c r="C16" s="84" t="s">
        <v>29</v>
      </c>
      <c r="D16" s="85"/>
      <c r="E16" s="85"/>
      <c r="F16" s="84"/>
      <c r="G16" s="84"/>
      <c r="H16" s="86"/>
      <c r="I16" s="97">
        <f>SUM(I12:I15)</f>
        <v>0</v>
      </c>
      <c r="J16" s="98"/>
    </row>
    <row r="17" s="68" customFormat="1" ht="25" customHeight="1" spans="1:10">
      <c r="A17" s="87"/>
      <c r="B17" s="87" t="s">
        <v>80</v>
      </c>
      <c r="C17" s="80" t="s">
        <v>81</v>
      </c>
      <c r="D17" s="80" t="s">
        <v>82</v>
      </c>
      <c r="E17" s="80"/>
      <c r="F17" s="78" t="s">
        <v>27</v>
      </c>
      <c r="G17" s="78">
        <v>1</v>
      </c>
      <c r="H17" s="80"/>
      <c r="I17" s="80"/>
      <c r="J17" s="80" t="s">
        <v>83</v>
      </c>
    </row>
    <row r="18" s="67" customFormat="1" ht="48" customHeight="1" spans="1:10">
      <c r="A18" s="87">
        <v>4</v>
      </c>
      <c r="B18" s="89"/>
      <c r="C18" s="79" t="s">
        <v>84</v>
      </c>
      <c r="D18" s="80" t="s">
        <v>85</v>
      </c>
      <c r="E18" s="80" t="s">
        <v>86</v>
      </c>
      <c r="F18" s="79" t="s">
        <v>27</v>
      </c>
      <c r="G18" s="78">
        <v>1</v>
      </c>
      <c r="H18" s="79"/>
      <c r="I18" s="96">
        <f>H18*G18</f>
        <v>0</v>
      </c>
      <c r="J18" s="82" t="s">
        <v>87</v>
      </c>
    </row>
    <row r="19" s="67" customFormat="1" ht="42" customHeight="1" spans="1:10">
      <c r="A19" s="89"/>
      <c r="B19" s="89"/>
      <c r="C19" s="79" t="s">
        <v>88</v>
      </c>
      <c r="D19" s="80" t="s">
        <v>89</v>
      </c>
      <c r="E19" s="81" t="s">
        <v>86</v>
      </c>
      <c r="F19" s="79" t="s">
        <v>51</v>
      </c>
      <c r="G19" s="78">
        <v>3</v>
      </c>
      <c r="H19" s="79"/>
      <c r="I19" s="96">
        <f>H19*G19</f>
        <v>0</v>
      </c>
      <c r="J19" s="82" t="s">
        <v>90</v>
      </c>
    </row>
    <row r="20" s="67" customFormat="1" ht="42" customHeight="1" spans="1:10">
      <c r="A20" s="89"/>
      <c r="B20" s="89"/>
      <c r="C20" s="79" t="s">
        <v>60</v>
      </c>
      <c r="D20" s="82" t="s">
        <v>91</v>
      </c>
      <c r="E20" s="81" t="s">
        <v>78</v>
      </c>
      <c r="F20" s="79" t="s">
        <v>27</v>
      </c>
      <c r="G20" s="78">
        <v>1</v>
      </c>
      <c r="H20" s="79"/>
      <c r="I20" s="96">
        <f>H20*G20</f>
        <v>0</v>
      </c>
      <c r="J20" s="82" t="s">
        <v>92</v>
      </c>
    </row>
    <row r="21" s="67" customFormat="1" ht="34" customHeight="1" spans="1:10">
      <c r="A21" s="89"/>
      <c r="B21" s="89"/>
      <c r="C21" s="79" t="s">
        <v>88</v>
      </c>
      <c r="D21" s="90" t="s">
        <v>93</v>
      </c>
      <c r="E21" s="90"/>
      <c r="F21" s="78" t="s">
        <v>27</v>
      </c>
      <c r="G21" s="78">
        <v>1</v>
      </c>
      <c r="H21" s="90"/>
      <c r="I21" s="90">
        <f>H21*G21</f>
        <v>0</v>
      </c>
      <c r="J21" s="90" t="s">
        <v>94</v>
      </c>
    </row>
    <row r="22" s="66" customFormat="1" ht="22" customHeight="1" spans="1:10">
      <c r="A22" s="88"/>
      <c r="B22" s="88"/>
      <c r="C22" s="84" t="s">
        <v>29</v>
      </c>
      <c r="D22" s="85"/>
      <c r="E22" s="85"/>
      <c r="F22" s="84"/>
      <c r="G22" s="84"/>
      <c r="H22" s="86"/>
      <c r="I22" s="97">
        <f>SUM(I17:I21)</f>
        <v>0</v>
      </c>
      <c r="J22" s="81"/>
    </row>
    <row r="23" s="67" customFormat="1" ht="95" customHeight="1" spans="1:10">
      <c r="A23" s="87">
        <v>5</v>
      </c>
      <c r="B23" s="87" t="s">
        <v>95</v>
      </c>
      <c r="C23" s="79" t="s">
        <v>60</v>
      </c>
      <c r="D23" s="82" t="s">
        <v>96</v>
      </c>
      <c r="E23" s="83" t="s">
        <v>97</v>
      </c>
      <c r="F23" s="79" t="s">
        <v>63</v>
      </c>
      <c r="G23" s="78">
        <v>2</v>
      </c>
      <c r="H23" s="79"/>
      <c r="I23" s="96">
        <f>G23*H23</f>
        <v>0</v>
      </c>
      <c r="J23" s="82" t="s">
        <v>98</v>
      </c>
    </row>
    <row r="24" s="67" customFormat="1" ht="22" customHeight="1" spans="1:10">
      <c r="A24" s="89"/>
      <c r="B24" s="89"/>
      <c r="C24" s="79" t="s">
        <v>60</v>
      </c>
      <c r="D24" s="80" t="s">
        <v>99</v>
      </c>
      <c r="E24" s="81"/>
      <c r="F24" s="79" t="s">
        <v>63</v>
      </c>
      <c r="G24" s="78">
        <v>1</v>
      </c>
      <c r="H24" s="79"/>
      <c r="I24" s="96">
        <f>G24*H24</f>
        <v>0</v>
      </c>
      <c r="J24" s="82" t="s">
        <v>100</v>
      </c>
    </row>
    <row r="25" s="67" customFormat="1" ht="71" customHeight="1" spans="1:10">
      <c r="A25" s="89"/>
      <c r="B25" s="89"/>
      <c r="C25" s="79" t="s">
        <v>60</v>
      </c>
      <c r="D25" s="82" t="s">
        <v>61</v>
      </c>
      <c r="E25" s="83" t="s">
        <v>101</v>
      </c>
      <c r="F25" s="79" t="s">
        <v>63</v>
      </c>
      <c r="G25" s="78">
        <v>1</v>
      </c>
      <c r="H25" s="91"/>
      <c r="I25" s="96">
        <f>G25*H25</f>
        <v>0</v>
      </c>
      <c r="J25" s="82" t="s">
        <v>102</v>
      </c>
    </row>
    <row r="26" s="66" customFormat="1" ht="22" customHeight="1" spans="1:10">
      <c r="A26" s="88"/>
      <c r="B26" s="88"/>
      <c r="C26" s="84" t="s">
        <v>29</v>
      </c>
      <c r="D26" s="85"/>
      <c r="E26" s="85"/>
      <c r="F26" s="84"/>
      <c r="G26" s="84"/>
      <c r="H26" s="86"/>
      <c r="I26" s="97">
        <f>SUM(I23:I25)</f>
        <v>0</v>
      </c>
      <c r="J26" s="81"/>
    </row>
    <row r="27" s="67" customFormat="1" ht="47" customHeight="1" spans="1:10">
      <c r="A27" s="89">
        <v>6</v>
      </c>
      <c r="B27" s="89" t="s">
        <v>103</v>
      </c>
      <c r="C27" s="79" t="s">
        <v>60</v>
      </c>
      <c r="D27" s="80" t="s">
        <v>44</v>
      </c>
      <c r="E27" s="81" t="s">
        <v>104</v>
      </c>
      <c r="F27" s="79" t="s">
        <v>46</v>
      </c>
      <c r="G27" s="78">
        <v>4</v>
      </c>
      <c r="H27" s="79"/>
      <c r="I27" s="96">
        <f>H27*G27</f>
        <v>0</v>
      </c>
      <c r="J27" s="82" t="s">
        <v>105</v>
      </c>
    </row>
    <row r="28" s="67" customFormat="1" ht="80" customHeight="1" spans="1:10">
      <c r="A28" s="89"/>
      <c r="B28" s="89"/>
      <c r="C28" s="79" t="s">
        <v>60</v>
      </c>
      <c r="D28" s="80" t="s">
        <v>61</v>
      </c>
      <c r="E28" s="83" t="s">
        <v>106</v>
      </c>
      <c r="F28" s="79" t="s">
        <v>63</v>
      </c>
      <c r="G28" s="78">
        <v>1</v>
      </c>
      <c r="H28" s="79"/>
      <c r="I28" s="96">
        <f>H28*G28</f>
        <v>0</v>
      </c>
      <c r="J28" s="82" t="s">
        <v>107</v>
      </c>
    </row>
    <row r="29" s="66" customFormat="1" ht="25" customHeight="1" spans="1:10">
      <c r="A29" s="88"/>
      <c r="B29" s="88"/>
      <c r="C29" s="84" t="s">
        <v>29</v>
      </c>
      <c r="D29" s="85"/>
      <c r="E29" s="85"/>
      <c r="F29" s="84"/>
      <c r="G29" s="84"/>
      <c r="H29" s="86"/>
      <c r="I29" s="97">
        <f>SUM(I27:I28)</f>
        <v>0</v>
      </c>
      <c r="J29" s="81"/>
    </row>
    <row r="30" s="67" customFormat="1" ht="107" customHeight="1" spans="1:10">
      <c r="A30" s="89">
        <v>7</v>
      </c>
      <c r="B30" s="92" t="s">
        <v>108</v>
      </c>
      <c r="C30" s="79" t="s">
        <v>60</v>
      </c>
      <c r="D30" s="80" t="s">
        <v>61</v>
      </c>
      <c r="E30" s="83" t="s">
        <v>109</v>
      </c>
      <c r="F30" s="79" t="s">
        <v>63</v>
      </c>
      <c r="G30" s="78">
        <v>4</v>
      </c>
      <c r="H30" s="79"/>
      <c r="I30" s="96">
        <f>H30*G30</f>
        <v>0</v>
      </c>
      <c r="J30" s="82" t="s">
        <v>110</v>
      </c>
    </row>
    <row r="31" s="67" customFormat="1" ht="75" customHeight="1" spans="1:10">
      <c r="A31" s="89"/>
      <c r="B31" s="92"/>
      <c r="C31" s="79" t="s">
        <v>60</v>
      </c>
      <c r="D31" s="80" t="s">
        <v>111</v>
      </c>
      <c r="E31" s="83" t="s">
        <v>112</v>
      </c>
      <c r="F31" s="79" t="s">
        <v>63</v>
      </c>
      <c r="G31" s="78">
        <v>2</v>
      </c>
      <c r="H31" s="79"/>
      <c r="I31" s="96">
        <f>H31*G31</f>
        <v>0</v>
      </c>
      <c r="J31" s="82" t="s">
        <v>113</v>
      </c>
    </row>
    <row r="32" s="67" customFormat="1" ht="53" customHeight="1" spans="1:10">
      <c r="A32" s="89"/>
      <c r="B32" s="92"/>
      <c r="C32" s="79" t="s">
        <v>114</v>
      </c>
      <c r="D32" s="82" t="s">
        <v>115</v>
      </c>
      <c r="E32" s="81"/>
      <c r="F32" s="79" t="s">
        <v>27</v>
      </c>
      <c r="G32" s="78">
        <v>1</v>
      </c>
      <c r="H32" s="79"/>
      <c r="I32" s="96">
        <f>H32*G32</f>
        <v>0</v>
      </c>
      <c r="J32" s="82" t="s">
        <v>116</v>
      </c>
    </row>
    <row r="33" s="66" customFormat="1" ht="22" customHeight="1" spans="1:10">
      <c r="A33" s="88"/>
      <c r="B33" s="92"/>
      <c r="C33" s="84" t="s">
        <v>29</v>
      </c>
      <c r="D33" s="85"/>
      <c r="E33" s="85"/>
      <c r="F33" s="84"/>
      <c r="G33" s="84"/>
      <c r="H33" s="86"/>
      <c r="I33" s="97">
        <f>SUM(I30:I32)</f>
        <v>0</v>
      </c>
      <c r="J33" s="81"/>
    </row>
    <row r="34" s="67" customFormat="1" ht="111" customHeight="1" spans="1:10">
      <c r="A34" s="87">
        <v>8</v>
      </c>
      <c r="B34" s="87" t="s">
        <v>117</v>
      </c>
      <c r="C34" s="79" t="s">
        <v>60</v>
      </c>
      <c r="D34" s="80" t="s">
        <v>61</v>
      </c>
      <c r="E34" s="83" t="s">
        <v>62</v>
      </c>
      <c r="F34" s="79" t="s">
        <v>63</v>
      </c>
      <c r="G34" s="78">
        <v>1</v>
      </c>
      <c r="H34" s="79"/>
      <c r="I34" s="96">
        <f>H34*G34</f>
        <v>0</v>
      </c>
      <c r="J34" s="82" t="s">
        <v>118</v>
      </c>
    </row>
    <row r="35" s="66" customFormat="1" ht="22" customHeight="1" spans="1:10">
      <c r="A35" s="88"/>
      <c r="B35" s="88"/>
      <c r="C35" s="84" t="s">
        <v>29</v>
      </c>
      <c r="D35" s="85"/>
      <c r="E35" s="85"/>
      <c r="F35" s="84"/>
      <c r="G35" s="84"/>
      <c r="H35" s="86"/>
      <c r="I35" s="97">
        <f>SUM(I34:I34)</f>
        <v>0</v>
      </c>
      <c r="J35" s="98"/>
    </row>
    <row r="36" s="66" customFormat="1" ht="22" customHeight="1" spans="1:10">
      <c r="A36" s="89">
        <v>9</v>
      </c>
      <c r="B36" s="89" t="s">
        <v>119</v>
      </c>
      <c r="C36" s="80" t="s">
        <v>120</v>
      </c>
      <c r="D36" s="80" t="s">
        <v>121</v>
      </c>
      <c r="E36" s="80"/>
      <c r="F36" s="78" t="s">
        <v>27</v>
      </c>
      <c r="G36" s="78">
        <v>1</v>
      </c>
      <c r="H36" s="80"/>
      <c r="I36" s="80"/>
      <c r="J36" s="80" t="s">
        <v>83</v>
      </c>
    </row>
    <row r="37" s="66" customFormat="1" ht="33" customHeight="1" spans="1:10">
      <c r="A37" s="89"/>
      <c r="B37" s="89"/>
      <c r="C37" s="79" t="s">
        <v>60</v>
      </c>
      <c r="D37" s="82" t="s">
        <v>122</v>
      </c>
      <c r="E37" s="80"/>
      <c r="F37" s="79" t="s">
        <v>51</v>
      </c>
      <c r="G37" s="78">
        <v>1</v>
      </c>
      <c r="H37" s="79"/>
      <c r="I37" s="96">
        <f>G37*H37</f>
        <v>0</v>
      </c>
      <c r="J37" s="82" t="s">
        <v>123</v>
      </c>
    </row>
    <row r="38" s="66" customFormat="1" ht="32" customHeight="1" spans="1:10">
      <c r="A38" s="89"/>
      <c r="B38" s="89"/>
      <c r="C38" s="79" t="s">
        <v>60</v>
      </c>
      <c r="D38" s="80" t="s">
        <v>124</v>
      </c>
      <c r="E38" s="80"/>
      <c r="F38" s="79" t="s">
        <v>27</v>
      </c>
      <c r="G38" s="78">
        <v>1</v>
      </c>
      <c r="H38" s="79"/>
      <c r="I38" s="96"/>
      <c r="J38" s="82" t="s">
        <v>125</v>
      </c>
    </row>
    <row r="39" s="66" customFormat="1" ht="34" customHeight="1" spans="1:10">
      <c r="A39" s="89"/>
      <c r="B39" s="89"/>
      <c r="C39" s="79" t="s">
        <v>126</v>
      </c>
      <c r="D39" s="67" t="s">
        <v>127</v>
      </c>
      <c r="E39" s="82" t="s">
        <v>128</v>
      </c>
      <c r="F39" s="79" t="s">
        <v>51</v>
      </c>
      <c r="G39" s="78">
        <v>2</v>
      </c>
      <c r="H39" s="79"/>
      <c r="I39" s="96"/>
      <c r="J39" s="82"/>
    </row>
    <row r="40" s="66" customFormat="1" ht="31" customHeight="1" spans="1:10">
      <c r="A40" s="89"/>
      <c r="B40" s="89"/>
      <c r="C40" s="79" t="s">
        <v>60</v>
      </c>
      <c r="D40" s="82" t="s">
        <v>129</v>
      </c>
      <c r="E40" s="80"/>
      <c r="F40" s="79" t="s">
        <v>27</v>
      </c>
      <c r="G40" s="78">
        <v>1</v>
      </c>
      <c r="H40" s="79"/>
      <c r="I40" s="96">
        <f>G40*H40</f>
        <v>0</v>
      </c>
      <c r="J40" s="82" t="s">
        <v>130</v>
      </c>
    </row>
    <row r="41" s="67" customFormat="1" ht="35" customHeight="1" spans="1:10">
      <c r="A41" s="89"/>
      <c r="B41" s="89"/>
      <c r="C41" s="79" t="s">
        <v>131</v>
      </c>
      <c r="D41" s="80" t="s">
        <v>132</v>
      </c>
      <c r="E41" s="82" t="s">
        <v>128</v>
      </c>
      <c r="F41" s="90" t="s">
        <v>51</v>
      </c>
      <c r="G41" s="90">
        <v>2</v>
      </c>
      <c r="H41" s="90"/>
      <c r="I41" s="90"/>
      <c r="J41" s="90"/>
    </row>
    <row r="42" s="68" customFormat="1" ht="25" customHeight="1" spans="1:10">
      <c r="A42" s="88"/>
      <c r="B42" s="88"/>
      <c r="C42" s="84" t="s">
        <v>29</v>
      </c>
      <c r="D42" s="85"/>
      <c r="E42" s="85"/>
      <c r="F42" s="84"/>
      <c r="G42" s="84"/>
      <c r="H42" s="86"/>
      <c r="I42" s="97">
        <f>SUM(I36:I41)</f>
        <v>0</v>
      </c>
      <c r="J42" s="98"/>
    </row>
    <row r="43" s="67" customFormat="1" ht="29" customHeight="1" spans="1:10">
      <c r="A43" s="87">
        <v>10</v>
      </c>
      <c r="B43" s="87" t="s">
        <v>133</v>
      </c>
      <c r="C43" s="79" t="s">
        <v>134</v>
      </c>
      <c r="D43" s="80" t="s">
        <v>135</v>
      </c>
      <c r="E43" s="82" t="s">
        <v>136</v>
      </c>
      <c r="F43" s="79" t="s">
        <v>137</v>
      </c>
      <c r="G43" s="78">
        <v>2</v>
      </c>
      <c r="H43" s="79"/>
      <c r="I43" s="96">
        <f>G43*H43</f>
        <v>0</v>
      </c>
      <c r="J43" s="82" t="s">
        <v>138</v>
      </c>
    </row>
    <row r="44" s="66" customFormat="1" ht="25" customHeight="1" spans="1:10">
      <c r="A44" s="88"/>
      <c r="B44" s="88"/>
      <c r="C44" s="84" t="s">
        <v>29</v>
      </c>
      <c r="D44" s="85"/>
      <c r="E44" s="85"/>
      <c r="F44" s="84"/>
      <c r="G44" s="84"/>
      <c r="H44" s="86"/>
      <c r="I44" s="97">
        <f>SUM(I43:I43)</f>
        <v>0</v>
      </c>
      <c r="J44" s="81"/>
    </row>
    <row r="45" s="69" customFormat="1" ht="33" customHeight="1" spans="1:10">
      <c r="A45" s="79">
        <v>11</v>
      </c>
      <c r="B45" s="79" t="s">
        <v>139</v>
      </c>
      <c r="C45" s="79" t="s">
        <v>60</v>
      </c>
      <c r="D45" s="82" t="s">
        <v>49</v>
      </c>
      <c r="E45" s="83" t="s">
        <v>50</v>
      </c>
      <c r="F45" s="79" t="s">
        <v>51</v>
      </c>
      <c r="G45" s="79">
        <v>2</v>
      </c>
      <c r="H45" s="79"/>
      <c r="I45" s="99">
        <f t="shared" ref="I45:I50" si="0">H45*G45</f>
        <v>0</v>
      </c>
      <c r="J45" s="82" t="s">
        <v>140</v>
      </c>
    </row>
    <row r="46" s="69" customFormat="1" ht="21" customHeight="1" spans="1:10">
      <c r="A46" s="79"/>
      <c r="B46" s="79"/>
      <c r="C46" s="79" t="s">
        <v>60</v>
      </c>
      <c r="D46" s="82" t="s">
        <v>141</v>
      </c>
      <c r="E46" s="83" t="s">
        <v>50</v>
      </c>
      <c r="F46" s="79" t="s">
        <v>51</v>
      </c>
      <c r="G46" s="79">
        <v>2</v>
      </c>
      <c r="H46" s="79"/>
      <c r="I46" s="99">
        <f t="shared" si="0"/>
        <v>0</v>
      </c>
      <c r="J46" s="82" t="s">
        <v>142</v>
      </c>
    </row>
    <row r="47" s="69" customFormat="1" ht="27" customHeight="1" spans="1:10">
      <c r="A47" s="79"/>
      <c r="B47" s="79"/>
      <c r="C47" s="79" t="s">
        <v>54</v>
      </c>
      <c r="D47" s="82" t="s">
        <v>55</v>
      </c>
      <c r="E47" s="81"/>
      <c r="F47" s="79" t="s">
        <v>27</v>
      </c>
      <c r="G47" s="78">
        <v>1</v>
      </c>
      <c r="H47" s="79"/>
      <c r="I47" s="99">
        <f t="shared" si="0"/>
        <v>0</v>
      </c>
      <c r="J47" s="82" t="s">
        <v>56</v>
      </c>
    </row>
    <row r="48" s="69" customFormat="1" ht="22" customHeight="1" spans="1:10">
      <c r="A48" s="79"/>
      <c r="B48" s="79"/>
      <c r="C48" s="79" t="s">
        <v>60</v>
      </c>
      <c r="D48" s="82" t="s">
        <v>143</v>
      </c>
      <c r="E48" s="83" t="s">
        <v>144</v>
      </c>
      <c r="F48" s="79" t="s">
        <v>51</v>
      </c>
      <c r="G48" s="79">
        <v>1</v>
      </c>
      <c r="H48" s="79"/>
      <c r="I48" s="99">
        <f t="shared" si="0"/>
        <v>0</v>
      </c>
      <c r="J48" s="82" t="s">
        <v>145</v>
      </c>
    </row>
    <row r="49" s="69" customFormat="1" ht="37" customHeight="1" spans="1:10">
      <c r="A49" s="79"/>
      <c r="B49" s="79"/>
      <c r="C49" s="79" t="s">
        <v>60</v>
      </c>
      <c r="D49" s="83" t="s">
        <v>57</v>
      </c>
      <c r="E49" s="81"/>
      <c r="F49" s="79" t="s">
        <v>46</v>
      </c>
      <c r="G49" s="78">
        <v>5</v>
      </c>
      <c r="H49" s="79"/>
      <c r="I49" s="96">
        <f t="shared" si="0"/>
        <v>0</v>
      </c>
      <c r="J49" s="82" t="s">
        <v>58</v>
      </c>
    </row>
    <row r="50" s="69" customFormat="1" ht="37" customHeight="1" spans="1:10">
      <c r="A50" s="79"/>
      <c r="B50" s="79"/>
      <c r="C50" s="79" t="s">
        <v>60</v>
      </c>
      <c r="D50" s="82" t="s">
        <v>44</v>
      </c>
      <c r="E50" s="83" t="s">
        <v>144</v>
      </c>
      <c r="F50" s="79" t="s">
        <v>46</v>
      </c>
      <c r="G50" s="79">
        <v>5</v>
      </c>
      <c r="H50" s="79"/>
      <c r="I50" s="99">
        <f t="shared" si="0"/>
        <v>0</v>
      </c>
      <c r="J50" s="82" t="s">
        <v>146</v>
      </c>
    </row>
    <row r="51" s="69" customFormat="1" ht="25" customHeight="1" spans="1:10">
      <c r="A51" s="79"/>
      <c r="B51" s="79"/>
      <c r="C51" s="84" t="s">
        <v>29</v>
      </c>
      <c r="D51" s="85"/>
      <c r="E51" s="85"/>
      <c r="F51" s="84"/>
      <c r="G51" s="84"/>
      <c r="H51" s="86"/>
      <c r="I51" s="100">
        <f>SUM(I45:I50)</f>
        <v>0</v>
      </c>
      <c r="J51" s="101"/>
    </row>
    <row r="52" s="69" customFormat="1" ht="96" customHeight="1" spans="1:10">
      <c r="A52" s="93">
        <v>12</v>
      </c>
      <c r="B52" s="87" t="s">
        <v>147</v>
      </c>
      <c r="C52" s="79" t="s">
        <v>60</v>
      </c>
      <c r="D52" s="80" t="s">
        <v>148</v>
      </c>
      <c r="E52" s="82" t="s">
        <v>149</v>
      </c>
      <c r="F52" s="78" t="s">
        <v>63</v>
      </c>
      <c r="G52" s="78">
        <v>2</v>
      </c>
      <c r="H52" s="78"/>
      <c r="I52" s="99">
        <f>G52*H52</f>
        <v>0</v>
      </c>
      <c r="J52" s="80" t="s">
        <v>150</v>
      </c>
    </row>
    <row r="53" s="69" customFormat="1" ht="100" customHeight="1" spans="1:10">
      <c r="A53" s="94"/>
      <c r="B53" s="89"/>
      <c r="C53" s="79" t="s">
        <v>60</v>
      </c>
      <c r="D53" s="80" t="s">
        <v>148</v>
      </c>
      <c r="E53" s="82" t="s">
        <v>149</v>
      </c>
      <c r="F53" s="78" t="s">
        <v>63</v>
      </c>
      <c r="G53" s="78">
        <v>2</v>
      </c>
      <c r="H53" s="78"/>
      <c r="I53" s="99">
        <f>G53*H53</f>
        <v>0</v>
      </c>
      <c r="J53" s="80" t="s">
        <v>150</v>
      </c>
    </row>
    <row r="54" s="69" customFormat="1" ht="25" customHeight="1" spans="1:10">
      <c r="A54" s="95"/>
      <c r="B54" s="88"/>
      <c r="C54" s="84" t="s">
        <v>29</v>
      </c>
      <c r="D54" s="85"/>
      <c r="E54" s="85"/>
      <c r="F54" s="84"/>
      <c r="G54" s="84"/>
      <c r="H54" s="86"/>
      <c r="I54" s="100">
        <f>SUM(I52:I53)</f>
        <v>0</v>
      </c>
      <c r="J54" s="80"/>
    </row>
    <row r="55" s="69" customFormat="1" ht="70" customHeight="1" spans="1:10">
      <c r="A55" s="93">
        <v>13</v>
      </c>
      <c r="B55" s="87" t="s">
        <v>151</v>
      </c>
      <c r="C55" s="79" t="s">
        <v>60</v>
      </c>
      <c r="D55" s="82" t="s">
        <v>61</v>
      </c>
      <c r="E55" s="82" t="s">
        <v>152</v>
      </c>
      <c r="F55" s="78" t="s">
        <v>63</v>
      </c>
      <c r="G55" s="78">
        <v>1</v>
      </c>
      <c r="H55" s="78"/>
      <c r="I55" s="99">
        <f t="shared" ref="I55:I61" si="1">G55*H55</f>
        <v>0</v>
      </c>
      <c r="J55" s="82" t="s">
        <v>153</v>
      </c>
    </row>
    <row r="56" s="69" customFormat="1" ht="70" customHeight="1" spans="1:10">
      <c r="A56" s="94"/>
      <c r="B56" s="89"/>
      <c r="C56" s="79" t="s">
        <v>60</v>
      </c>
      <c r="D56" s="82" t="s">
        <v>61</v>
      </c>
      <c r="E56" s="82" t="s">
        <v>154</v>
      </c>
      <c r="F56" s="78" t="s">
        <v>63</v>
      </c>
      <c r="G56" s="78">
        <v>2</v>
      </c>
      <c r="H56" s="78"/>
      <c r="I56" s="99">
        <f t="shared" si="1"/>
        <v>0</v>
      </c>
      <c r="J56" s="82" t="s">
        <v>155</v>
      </c>
    </row>
    <row r="57" s="69" customFormat="1" ht="70" customHeight="1" spans="1:10">
      <c r="A57" s="94"/>
      <c r="B57" s="89"/>
      <c r="C57" s="87" t="s">
        <v>156</v>
      </c>
      <c r="D57" s="82" t="s">
        <v>157</v>
      </c>
      <c r="E57" s="82" t="s">
        <v>158</v>
      </c>
      <c r="F57" s="78" t="s">
        <v>63</v>
      </c>
      <c r="G57" s="78">
        <v>2</v>
      </c>
      <c r="H57" s="78"/>
      <c r="I57" s="99">
        <f t="shared" si="1"/>
        <v>0</v>
      </c>
      <c r="J57" s="102" t="s">
        <v>159</v>
      </c>
    </row>
    <row r="58" s="69" customFormat="1" ht="35" customHeight="1" spans="1:10">
      <c r="A58" s="94"/>
      <c r="B58" s="89"/>
      <c r="C58" s="88"/>
      <c r="D58" s="82" t="s">
        <v>160</v>
      </c>
      <c r="E58" s="82" t="s">
        <v>161</v>
      </c>
      <c r="F58" s="78" t="s">
        <v>162</v>
      </c>
      <c r="G58" s="78">
        <v>2</v>
      </c>
      <c r="H58" s="78"/>
      <c r="I58" s="99"/>
      <c r="J58" s="102" t="s">
        <v>163</v>
      </c>
    </row>
    <row r="59" s="69" customFormat="1" ht="31" customHeight="1" spans="1:10">
      <c r="A59" s="94"/>
      <c r="B59" s="89"/>
      <c r="C59" s="79" t="s">
        <v>60</v>
      </c>
      <c r="D59" s="82" t="s">
        <v>164</v>
      </c>
      <c r="E59" s="82" t="s">
        <v>165</v>
      </c>
      <c r="F59" s="78" t="s">
        <v>27</v>
      </c>
      <c r="G59" s="78">
        <v>1</v>
      </c>
      <c r="H59" s="78"/>
      <c r="I59" s="99">
        <f t="shared" si="1"/>
        <v>0</v>
      </c>
      <c r="J59" s="82" t="s">
        <v>47</v>
      </c>
    </row>
    <row r="60" s="69" customFormat="1" ht="26" customHeight="1" spans="1:10">
      <c r="A60" s="94"/>
      <c r="B60" s="89"/>
      <c r="C60" s="79" t="s">
        <v>60</v>
      </c>
      <c r="D60" s="82" t="s">
        <v>44</v>
      </c>
      <c r="E60" s="82" t="s">
        <v>45</v>
      </c>
      <c r="F60" s="78" t="s">
        <v>46</v>
      </c>
      <c r="G60" s="78">
        <v>4</v>
      </c>
      <c r="H60" s="78"/>
      <c r="I60" s="99">
        <f t="shared" si="1"/>
        <v>0</v>
      </c>
      <c r="J60" s="82" t="s">
        <v>47</v>
      </c>
    </row>
    <row r="61" s="69" customFormat="1" ht="73" customHeight="1" spans="1:10">
      <c r="A61" s="94"/>
      <c r="B61" s="89"/>
      <c r="C61" s="79" t="s">
        <v>60</v>
      </c>
      <c r="D61" s="82" t="s">
        <v>166</v>
      </c>
      <c r="E61" s="82" t="s">
        <v>167</v>
      </c>
      <c r="F61" s="78" t="s">
        <v>162</v>
      </c>
      <c r="G61" s="78">
        <v>1</v>
      </c>
      <c r="H61" s="78"/>
      <c r="I61" s="99">
        <f t="shared" si="1"/>
        <v>0</v>
      </c>
      <c r="J61" s="82" t="s">
        <v>168</v>
      </c>
    </row>
    <row r="62" s="69" customFormat="1" ht="25" customHeight="1" spans="1:10">
      <c r="A62" s="95"/>
      <c r="B62" s="88"/>
      <c r="C62" s="84" t="s">
        <v>29</v>
      </c>
      <c r="D62" s="85"/>
      <c r="E62" s="85"/>
      <c r="F62" s="84"/>
      <c r="G62" s="84"/>
      <c r="H62" s="86"/>
      <c r="I62" s="100">
        <f>SUM(I59:I61)</f>
        <v>0</v>
      </c>
      <c r="J62" s="80"/>
    </row>
    <row r="63" s="69" customFormat="1" ht="25" customHeight="1" spans="1:10">
      <c r="A63" s="87">
        <v>14</v>
      </c>
      <c r="B63" s="87" t="s">
        <v>169</v>
      </c>
      <c r="C63" s="79" t="s">
        <v>60</v>
      </c>
      <c r="D63" s="82" t="s">
        <v>170</v>
      </c>
      <c r="E63" s="82" t="s">
        <v>171</v>
      </c>
      <c r="F63" s="79" t="s">
        <v>162</v>
      </c>
      <c r="G63" s="79">
        <v>2</v>
      </c>
      <c r="H63" s="79"/>
      <c r="I63" s="96">
        <f>G63*H63</f>
        <v>0</v>
      </c>
      <c r="J63" s="81"/>
    </row>
    <row r="64" s="69" customFormat="1" ht="25" customHeight="1" spans="1:10">
      <c r="A64" s="89"/>
      <c r="B64" s="89"/>
      <c r="C64" s="79" t="s">
        <v>60</v>
      </c>
      <c r="D64" s="82" t="s">
        <v>172</v>
      </c>
      <c r="E64" s="82"/>
      <c r="F64" s="79" t="s">
        <v>27</v>
      </c>
      <c r="G64" s="79">
        <v>1</v>
      </c>
      <c r="H64" s="79"/>
      <c r="I64" s="96">
        <f>G64*H64</f>
        <v>0</v>
      </c>
      <c r="J64" s="81"/>
    </row>
    <row r="65" s="69" customFormat="1" ht="25" customHeight="1" spans="1:10">
      <c r="A65" s="89"/>
      <c r="B65" s="89"/>
      <c r="C65" s="79" t="s">
        <v>60</v>
      </c>
      <c r="D65" s="82" t="s">
        <v>173</v>
      </c>
      <c r="E65" s="82" t="s">
        <v>174</v>
      </c>
      <c r="F65" s="79" t="s">
        <v>51</v>
      </c>
      <c r="G65" s="79">
        <v>2</v>
      </c>
      <c r="H65" s="79"/>
      <c r="I65" s="96">
        <f>G65*H65</f>
        <v>0</v>
      </c>
      <c r="J65" s="81"/>
    </row>
    <row r="66" s="69" customFormat="1" ht="25" customHeight="1" spans="1:10">
      <c r="A66" s="88"/>
      <c r="B66" s="88"/>
      <c r="C66" s="84" t="s">
        <v>29</v>
      </c>
      <c r="D66" s="85"/>
      <c r="E66" s="85"/>
      <c r="F66" s="84"/>
      <c r="G66" s="84"/>
      <c r="H66" s="86"/>
      <c r="I66" s="100">
        <f>SUM(I63:I65)</f>
        <v>0</v>
      </c>
      <c r="J66" s="80"/>
    </row>
    <row r="67" s="69" customFormat="1" ht="71" customHeight="1" spans="1:10">
      <c r="A67" s="94">
        <v>15</v>
      </c>
      <c r="B67" s="89" t="s">
        <v>175</v>
      </c>
      <c r="C67" s="88" t="s">
        <v>176</v>
      </c>
      <c r="D67" s="103" t="s">
        <v>177</v>
      </c>
      <c r="E67" s="103" t="s">
        <v>178</v>
      </c>
      <c r="F67" s="88" t="s">
        <v>27</v>
      </c>
      <c r="G67" s="88">
        <v>-1</v>
      </c>
      <c r="H67" s="104">
        <v>0</v>
      </c>
      <c r="I67" s="108">
        <f>G67*H67</f>
        <v>0</v>
      </c>
      <c r="J67" s="103" t="s">
        <v>179</v>
      </c>
    </row>
    <row r="68" s="69" customFormat="1" ht="25" customHeight="1" spans="1:10">
      <c r="A68" s="95"/>
      <c r="B68" s="88"/>
      <c r="C68" s="84" t="s">
        <v>29</v>
      </c>
      <c r="D68" s="85"/>
      <c r="E68" s="85"/>
      <c r="F68" s="84"/>
      <c r="G68" s="84"/>
      <c r="H68" s="86"/>
      <c r="I68" s="99">
        <f>SUM(I67:I67)</f>
        <v>0</v>
      </c>
      <c r="J68" s="82"/>
    </row>
    <row r="69" s="70" customFormat="1" ht="25" customHeight="1" spans="1:10">
      <c r="A69" s="105" t="s">
        <v>180</v>
      </c>
      <c r="B69" s="105"/>
      <c r="C69" s="105"/>
      <c r="D69" s="106"/>
      <c r="E69" s="106"/>
      <c r="F69" s="105"/>
      <c r="G69" s="105"/>
      <c r="H69" s="105"/>
      <c r="I69" s="100">
        <f>I9+I11+I16+I22+I26+I29+I33+I35+I42+I44+I51+I54+I62</f>
        <v>0</v>
      </c>
      <c r="J69" s="106"/>
    </row>
    <row r="70" ht="74" customHeight="1" spans="1:10">
      <c r="A70" s="107" t="s">
        <v>181</v>
      </c>
      <c r="B70" s="107"/>
      <c r="C70" s="107"/>
      <c r="D70" s="107"/>
      <c r="E70" s="107"/>
      <c r="F70" s="107"/>
      <c r="G70" s="107"/>
      <c r="H70" s="107"/>
      <c r="I70" s="107"/>
      <c r="J70" s="107"/>
    </row>
  </sheetData>
  <mergeCells count="50">
    <mergeCell ref="A1:J1"/>
    <mergeCell ref="A2:J2"/>
    <mergeCell ref="C9:H9"/>
    <mergeCell ref="C11:H11"/>
    <mergeCell ref="C16:H16"/>
    <mergeCell ref="C22:H22"/>
    <mergeCell ref="C26:H26"/>
    <mergeCell ref="C29:H29"/>
    <mergeCell ref="C33:H33"/>
    <mergeCell ref="C35:H35"/>
    <mergeCell ref="C42:H42"/>
    <mergeCell ref="C44:H44"/>
    <mergeCell ref="C51:H51"/>
    <mergeCell ref="C54:H54"/>
    <mergeCell ref="C62:H62"/>
    <mergeCell ref="C66:H66"/>
    <mergeCell ref="C68:H68"/>
    <mergeCell ref="A69:H69"/>
    <mergeCell ref="A70:J70"/>
    <mergeCell ref="A4:A9"/>
    <mergeCell ref="A10:A11"/>
    <mergeCell ref="A12:A16"/>
    <mergeCell ref="A18:A22"/>
    <mergeCell ref="A23:A26"/>
    <mergeCell ref="A27:A29"/>
    <mergeCell ref="A30:A33"/>
    <mergeCell ref="A34:A35"/>
    <mergeCell ref="A36:A42"/>
    <mergeCell ref="A43:A44"/>
    <mergeCell ref="A45:A51"/>
    <mergeCell ref="A52:A54"/>
    <mergeCell ref="A55:A62"/>
    <mergeCell ref="A63:A66"/>
    <mergeCell ref="A67:A68"/>
    <mergeCell ref="B4:B9"/>
    <mergeCell ref="B10:B11"/>
    <mergeCell ref="B12:B16"/>
    <mergeCell ref="B17:B22"/>
    <mergeCell ref="B23:B26"/>
    <mergeCell ref="B27:B29"/>
    <mergeCell ref="B30:B33"/>
    <mergeCell ref="B34:B35"/>
    <mergeCell ref="B36:B42"/>
    <mergeCell ref="B43:B44"/>
    <mergeCell ref="B45:B51"/>
    <mergeCell ref="B52:B54"/>
    <mergeCell ref="B55:B62"/>
    <mergeCell ref="B63:B66"/>
    <mergeCell ref="B67:B68"/>
    <mergeCell ref="C57:C58"/>
  </mergeCells>
  <printOptions horizontalCentered="1"/>
  <pageMargins left="0.472222222222222" right="0.354166666666667" top="0.550694444444444" bottom="0.590277777777778" header="0.156944444444444" footer="0.236111111111111"/>
  <pageSetup paperSize="9" scale="90" orientation="portrait" horizontalDpi="600"/>
  <headerFooter alignWithMargins="0">
    <oddFooter>&amp;C第 &amp;P 页，共 &amp;N 页</oddFooter>
  </headerFooter>
  <rowBreaks count="5" manualBreakCount="5">
    <brk id="26" max="9" man="1"/>
    <brk id="44" max="9" man="1"/>
    <brk id="62" max="9" man="1"/>
    <brk id="70" max="16383" man="1"/>
    <brk id="70"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sheetPr>
  <dimension ref="A1:G33"/>
  <sheetViews>
    <sheetView showZeros="0" view="pageBreakPreview" zoomScaleNormal="100" workbookViewId="0">
      <pane ySplit="3" topLeftCell="A24" activePane="bottomLeft" state="frozen"/>
      <selection/>
      <selection pane="bottomLeft" activeCell="E4" sqref="E4"/>
    </sheetView>
  </sheetViews>
  <sheetFormatPr defaultColWidth="9" defaultRowHeight="15" outlineLevelCol="6"/>
  <cols>
    <col min="1" max="1" width="8.575" style="43" customWidth="1"/>
    <col min="2" max="2" width="27.9416666666667" style="44" customWidth="1"/>
    <col min="3" max="3" width="7.78333333333333" style="45" customWidth="1"/>
    <col min="4" max="4" width="7.78333333333333" style="46" customWidth="1"/>
    <col min="5" max="5" width="9.79166666666667" style="46" customWidth="1"/>
    <col min="6" max="6" width="10.7916666666667" style="47" customWidth="1"/>
    <col min="7" max="7" width="8.9" style="48" customWidth="1"/>
    <col min="8" max="16384" width="9" style="48"/>
  </cols>
  <sheetData>
    <row r="1" ht="48" customHeight="1" spans="1:7">
      <c r="A1" s="49" t="s">
        <v>18</v>
      </c>
      <c r="B1" s="49"/>
      <c r="C1" s="49"/>
      <c r="D1" s="49"/>
      <c r="E1" s="49"/>
      <c r="F1" s="49"/>
      <c r="G1" s="49"/>
    </row>
    <row r="2" s="42" customFormat="1" ht="21" customHeight="1" spans="1:7">
      <c r="A2" s="50" t="s">
        <v>182</v>
      </c>
      <c r="B2" s="50"/>
      <c r="C2" s="50"/>
      <c r="D2" s="50"/>
      <c r="E2" s="50"/>
      <c r="F2" s="50"/>
      <c r="G2" s="50"/>
    </row>
    <row r="3" s="42" customFormat="1" ht="25" customHeight="1" spans="1:7">
      <c r="A3" s="51" t="s">
        <v>20</v>
      </c>
      <c r="B3" s="51" t="s">
        <v>21</v>
      </c>
      <c r="C3" s="51" t="s">
        <v>22</v>
      </c>
      <c r="D3" s="51" t="s">
        <v>23</v>
      </c>
      <c r="E3" s="51" t="s">
        <v>24</v>
      </c>
      <c r="F3" s="52" t="s">
        <v>25</v>
      </c>
      <c r="G3" s="52" t="s">
        <v>26</v>
      </c>
    </row>
    <row r="4" s="42" customFormat="1" ht="22" customHeight="1" spans="1:7">
      <c r="A4" s="53">
        <v>1</v>
      </c>
      <c r="B4" s="54" t="str">
        <f>'清单与计价表（维保）'!B4</f>
        <v>青龙坊</v>
      </c>
      <c r="C4" s="55" t="s">
        <v>27</v>
      </c>
      <c r="D4" s="53">
        <v>1</v>
      </c>
      <c r="E4" s="56">
        <f>'清单与计价表（维保）'!J4</f>
        <v>0</v>
      </c>
      <c r="F4" s="56">
        <f t="shared" ref="F4:F29" si="0">E4*D4</f>
        <v>0</v>
      </c>
      <c r="G4" s="57"/>
    </row>
    <row r="5" s="42" customFormat="1" ht="22" customHeight="1" spans="1:7">
      <c r="A5" s="53">
        <v>2</v>
      </c>
      <c r="B5" s="54" t="str">
        <f>'清单与计价表（维保）'!B9</f>
        <v>石井沙贝茶楼药批中心店</v>
      </c>
      <c r="C5" s="55" t="s">
        <v>27</v>
      </c>
      <c r="D5" s="53">
        <v>1</v>
      </c>
      <c r="E5" s="56">
        <f>'清单与计价表（维保）'!J9</f>
        <v>0</v>
      </c>
      <c r="F5" s="56">
        <f t="shared" si="0"/>
        <v>0</v>
      </c>
      <c r="G5" s="57"/>
    </row>
    <row r="6" s="42" customFormat="1" ht="22" customHeight="1" spans="1:7">
      <c r="A6" s="53">
        <v>3</v>
      </c>
      <c r="B6" s="54" t="str">
        <f>'清单与计价表（维保）'!B11</f>
        <v>石井沙贝副食店药店百货店</v>
      </c>
      <c r="C6" s="55" t="s">
        <v>27</v>
      </c>
      <c r="D6" s="53">
        <v>1</v>
      </c>
      <c r="E6" s="56">
        <f>'清单与计价表（维保）'!J11</f>
        <v>0</v>
      </c>
      <c r="F6" s="56">
        <f t="shared" si="0"/>
        <v>0</v>
      </c>
      <c r="G6" s="57"/>
    </row>
    <row r="7" s="42" customFormat="1" ht="22" customHeight="1" spans="1:7">
      <c r="A7" s="53">
        <v>4</v>
      </c>
      <c r="B7" s="54" t="str">
        <f>'清单与计价表（维保）'!B13</f>
        <v>龙归大院</v>
      </c>
      <c r="C7" s="55" t="s">
        <v>27</v>
      </c>
      <c r="D7" s="53">
        <v>1</v>
      </c>
      <c r="E7" s="56">
        <f>'清单与计价表（维保）'!J13</f>
        <v>0</v>
      </c>
      <c r="F7" s="56">
        <f t="shared" si="0"/>
        <v>0</v>
      </c>
      <c r="G7" s="57"/>
    </row>
    <row r="8" s="42" customFormat="1" ht="22" customHeight="1" spans="1:7">
      <c r="A8" s="53">
        <v>5</v>
      </c>
      <c r="B8" s="54" t="str">
        <f>'清单与计价表（维保）'!B15</f>
        <v>爱国东路80号之一（现社区大楼）</v>
      </c>
      <c r="C8" s="55" t="s">
        <v>27</v>
      </c>
      <c r="D8" s="53">
        <v>1</v>
      </c>
      <c r="E8" s="56">
        <f>'清单与计价表（维保）'!J15</f>
        <v>0</v>
      </c>
      <c r="F8" s="56">
        <f t="shared" si="0"/>
        <v>0</v>
      </c>
      <c r="G8" s="57"/>
    </row>
    <row r="9" s="42" customFormat="1" ht="22" customHeight="1" spans="1:7">
      <c r="A9" s="53">
        <v>6</v>
      </c>
      <c r="B9" s="54" t="str">
        <f>'清单与计价表（维保）'!B18</f>
        <v>嘉禾丰兴商业广场</v>
      </c>
      <c r="C9" s="55" t="s">
        <v>27</v>
      </c>
      <c r="D9" s="53">
        <v>1</v>
      </c>
      <c r="E9" s="56">
        <f>'清单与计价表（维保）'!J18</f>
        <v>0</v>
      </c>
      <c r="F9" s="56">
        <f t="shared" si="0"/>
        <v>0</v>
      </c>
      <c r="G9" s="57"/>
    </row>
    <row r="10" s="42" customFormat="1" ht="22" customHeight="1" spans="1:7">
      <c r="A10" s="53">
        <v>7</v>
      </c>
      <c r="B10" s="54" t="str">
        <f>'清单与计价表（维保）'!B25</f>
        <v>新和厂房</v>
      </c>
      <c r="C10" s="55" t="s">
        <v>27</v>
      </c>
      <c r="D10" s="53">
        <v>1</v>
      </c>
      <c r="E10" s="56">
        <f>'清单与计价表（维保）'!J25</f>
        <v>0</v>
      </c>
      <c r="F10" s="56">
        <f t="shared" si="0"/>
        <v>0</v>
      </c>
      <c r="G10" s="57"/>
    </row>
    <row r="11" s="42" customFormat="1" ht="22" customHeight="1" spans="1:7">
      <c r="A11" s="53">
        <v>8</v>
      </c>
      <c r="B11" s="54" t="str">
        <f>'清单与计价表（维保）'!B28</f>
        <v>人和旧办公室</v>
      </c>
      <c r="C11" s="55" t="s">
        <v>27</v>
      </c>
      <c r="D11" s="53">
        <v>1</v>
      </c>
      <c r="E11" s="56">
        <f>'清单与计价表（维保）'!J28</f>
        <v>0</v>
      </c>
      <c r="F11" s="56">
        <f t="shared" si="0"/>
        <v>0</v>
      </c>
      <c r="G11" s="57"/>
    </row>
    <row r="12" s="42" customFormat="1" ht="22" customHeight="1" spans="1:7">
      <c r="A12" s="53">
        <v>9</v>
      </c>
      <c r="B12" s="54" t="str">
        <f>'清单与计价表（维保）'!B35</f>
        <v>太和社办公室</v>
      </c>
      <c r="C12" s="55" t="s">
        <v>27</v>
      </c>
      <c r="D12" s="53">
        <v>1</v>
      </c>
      <c r="E12" s="56">
        <f>'清单与计价表（维保）'!J35</f>
        <v>0</v>
      </c>
      <c r="F12" s="56">
        <f t="shared" si="0"/>
        <v>0</v>
      </c>
      <c r="G12" s="57"/>
    </row>
    <row r="13" s="42" customFormat="1" ht="22" customHeight="1" spans="1:7">
      <c r="A13" s="53">
        <v>10</v>
      </c>
      <c r="B13" s="54" t="str">
        <f>'清单与计价表（维保）'!B37</f>
        <v>太和购物中心</v>
      </c>
      <c r="C13" s="55" t="s">
        <v>27</v>
      </c>
      <c r="D13" s="53">
        <v>1</v>
      </c>
      <c r="E13" s="56">
        <f>'清单与计价表（维保）'!J38</f>
        <v>0</v>
      </c>
      <c r="F13" s="56">
        <f t="shared" si="0"/>
        <v>0</v>
      </c>
      <c r="G13" s="57"/>
    </row>
    <row r="14" s="42" customFormat="1" ht="22" customHeight="1" spans="1:7">
      <c r="A14" s="53">
        <v>11</v>
      </c>
      <c r="B14" s="54" t="str">
        <f>'清单与计价表（维保）'!B40</f>
        <v>竹料商业街</v>
      </c>
      <c r="C14" s="55" t="s">
        <v>27</v>
      </c>
      <c r="D14" s="53">
        <v>1</v>
      </c>
      <c r="E14" s="56">
        <f>'清单与计价表（维保）'!J40</f>
        <v>0</v>
      </c>
      <c r="F14" s="56">
        <f t="shared" si="0"/>
        <v>0</v>
      </c>
      <c r="G14" s="57"/>
    </row>
    <row r="15" s="42" customFormat="1" ht="22" customHeight="1" spans="1:7">
      <c r="A15" s="53">
        <v>12</v>
      </c>
      <c r="B15" s="54" t="str">
        <f>'清单与计价表（维保）'!B42</f>
        <v>竹料商场</v>
      </c>
      <c r="C15" s="55" t="s">
        <v>27</v>
      </c>
      <c r="D15" s="53">
        <v>1</v>
      </c>
      <c r="E15" s="56">
        <f>'清单与计价表（维保）'!J43</f>
        <v>0</v>
      </c>
      <c r="F15" s="56">
        <f t="shared" si="0"/>
        <v>0</v>
      </c>
      <c r="G15" s="57"/>
    </row>
    <row r="16" s="42" customFormat="1" ht="22" customHeight="1" spans="1:7">
      <c r="A16" s="53">
        <v>13</v>
      </c>
      <c r="B16" s="54" t="str">
        <f>'清单与计价表（维保）'!B47</f>
        <v>红卫场</v>
      </c>
      <c r="C16" s="55" t="s">
        <v>27</v>
      </c>
      <c r="D16" s="53">
        <v>1</v>
      </c>
      <c r="E16" s="58">
        <f>'清单与计价表（维保）'!J47</f>
        <v>0</v>
      </c>
      <c r="F16" s="56">
        <f t="shared" si="0"/>
        <v>0</v>
      </c>
      <c r="G16" s="57"/>
    </row>
    <row r="17" s="42" customFormat="1" ht="22" customHeight="1" spans="1:7">
      <c r="A17" s="53">
        <v>14</v>
      </c>
      <c r="B17" s="54" t="str">
        <f>'清单与计价表（维保）'!B49</f>
        <v>竹料茶楼</v>
      </c>
      <c r="C17" s="55" t="s">
        <v>27</v>
      </c>
      <c r="D17" s="53">
        <v>1</v>
      </c>
      <c r="E17" s="58">
        <f>'清单与计价表（维保）'!J49</f>
        <v>0</v>
      </c>
      <c r="F17" s="56">
        <f t="shared" si="0"/>
        <v>0</v>
      </c>
      <c r="G17" s="57"/>
    </row>
    <row r="18" s="42" customFormat="1" ht="22" customHeight="1" spans="1:7">
      <c r="A18" s="53">
        <v>15</v>
      </c>
      <c r="B18" s="54" t="str">
        <f>'清单与计价表（维保）'!B56</f>
        <v>马务联和楼</v>
      </c>
      <c r="C18" s="55" t="s">
        <v>27</v>
      </c>
      <c r="D18" s="53">
        <v>1</v>
      </c>
      <c r="E18" s="58">
        <f>'清单与计价表（维保）'!J56</f>
        <v>0</v>
      </c>
      <c r="F18" s="56">
        <f t="shared" si="0"/>
        <v>0</v>
      </c>
      <c r="G18" s="57"/>
    </row>
    <row r="19" s="42" customFormat="1" ht="22" customHeight="1" spans="1:7">
      <c r="A19" s="53">
        <v>16</v>
      </c>
      <c r="B19" s="54" t="str">
        <f>'清单与计价表（维保）'!B58</f>
        <v>钟落潭购物中心</v>
      </c>
      <c r="C19" s="55" t="s">
        <v>27</v>
      </c>
      <c r="D19" s="53">
        <v>1</v>
      </c>
      <c r="E19" s="58">
        <f>'清单与计价表（维保）'!J58</f>
        <v>0</v>
      </c>
      <c r="F19" s="56">
        <f t="shared" si="0"/>
        <v>0</v>
      </c>
      <c r="G19" s="57"/>
    </row>
    <row r="20" s="42" customFormat="1" ht="22" customHeight="1" spans="1:7">
      <c r="A20" s="53">
        <v>17</v>
      </c>
      <c r="B20" s="54" t="str">
        <f>'清单与计价表（维保）'!B65</f>
        <v>江村综合商场</v>
      </c>
      <c r="C20" s="55" t="s">
        <v>27</v>
      </c>
      <c r="D20" s="53">
        <v>1</v>
      </c>
      <c r="E20" s="58">
        <f>'清单与计价表（维保）'!J66</f>
        <v>0</v>
      </c>
      <c r="F20" s="56">
        <f t="shared" si="0"/>
        <v>0</v>
      </c>
      <c r="G20" s="57"/>
    </row>
    <row r="21" s="42" customFormat="1" ht="22" customHeight="1" spans="1:7">
      <c r="A21" s="53">
        <v>18</v>
      </c>
      <c r="B21" s="54" t="str">
        <f>'清单与计价表（维保）'!B71</f>
        <v>石井槎头商铺</v>
      </c>
      <c r="C21" s="55" t="s">
        <v>27</v>
      </c>
      <c r="D21" s="53">
        <v>1</v>
      </c>
      <c r="E21" s="58">
        <f>'清单与计价表（维保）'!J71</f>
        <v>0</v>
      </c>
      <c r="F21" s="56">
        <f t="shared" si="0"/>
        <v>0</v>
      </c>
      <c r="G21" s="57"/>
    </row>
    <row r="22" s="42" customFormat="1" ht="22" customHeight="1" spans="1:7">
      <c r="A22" s="53">
        <v>19</v>
      </c>
      <c r="B22" s="54" t="str">
        <f>'清单与计价表（维保）'!B78</f>
        <v>太和生产资料</v>
      </c>
      <c r="C22" s="55" t="s">
        <v>27</v>
      </c>
      <c r="D22" s="53">
        <v>1</v>
      </c>
      <c r="E22" s="58">
        <f>'清单与计价表（维保）'!J78</f>
        <v>0</v>
      </c>
      <c r="F22" s="56">
        <f t="shared" si="0"/>
        <v>0</v>
      </c>
      <c r="G22" s="57"/>
    </row>
    <row r="23" s="42" customFormat="1" ht="22" customHeight="1" spans="1:7">
      <c r="A23" s="53">
        <v>20</v>
      </c>
      <c r="B23" s="54" t="str">
        <f>'清单与计价表（维保）'!B85</f>
        <v>竹料中和厂房</v>
      </c>
      <c r="C23" s="55" t="s">
        <v>27</v>
      </c>
      <c r="D23" s="53">
        <v>1</v>
      </c>
      <c r="E23" s="58">
        <f>'清单与计价表（维保）'!J85</f>
        <v>0</v>
      </c>
      <c r="F23" s="56">
        <f t="shared" si="0"/>
        <v>0</v>
      </c>
      <c r="G23" s="57"/>
    </row>
    <row r="24" s="42" customFormat="1" ht="22" customHeight="1" spans="1:7">
      <c r="A24" s="53">
        <v>21</v>
      </c>
      <c r="B24" s="54" t="str">
        <f>'清单与计价表（维保）'!B87</f>
        <v>新市广场</v>
      </c>
      <c r="C24" s="55" t="s">
        <v>27</v>
      </c>
      <c r="D24" s="53">
        <v>1</v>
      </c>
      <c r="E24" s="58">
        <f>'清单与计价表（维保）'!J87</f>
        <v>0</v>
      </c>
      <c r="F24" s="56">
        <f t="shared" si="0"/>
        <v>0</v>
      </c>
      <c r="G24" s="57"/>
    </row>
    <row r="25" s="42" customFormat="1" ht="22" customHeight="1" spans="1:7">
      <c r="A25" s="53">
        <v>22</v>
      </c>
      <c r="B25" s="54" t="str">
        <f>'清单与计价表（维保）'!B93</f>
        <v>天时大厦</v>
      </c>
      <c r="C25" s="55" t="s">
        <v>27</v>
      </c>
      <c r="D25" s="53">
        <v>1</v>
      </c>
      <c r="E25" s="58">
        <f>'清单与计价表（维保）'!J93</f>
        <v>0</v>
      </c>
      <c r="F25" s="56">
        <f t="shared" si="0"/>
        <v>0</v>
      </c>
      <c r="G25" s="57"/>
    </row>
    <row r="26" s="42" customFormat="1" ht="22" customHeight="1" spans="1:7">
      <c r="A26" s="53">
        <v>23</v>
      </c>
      <c r="B26" s="54" t="str">
        <f>'清单与计价表（维保）'!B100</f>
        <v>凯盈汇（原和溢综合楼）</v>
      </c>
      <c r="C26" s="55" t="s">
        <v>27</v>
      </c>
      <c r="D26" s="53">
        <v>1</v>
      </c>
      <c r="E26" s="58">
        <f>'清单与计价表（维保）'!J100</f>
        <v>0</v>
      </c>
      <c r="F26" s="56">
        <f t="shared" si="0"/>
        <v>0</v>
      </c>
      <c r="G26" s="57"/>
    </row>
    <row r="27" s="42" customFormat="1" ht="22" customHeight="1" spans="1:7">
      <c r="A27" s="53">
        <v>24</v>
      </c>
      <c r="B27" s="54" t="str">
        <f>'清单与计价表（维保）'!B105</f>
        <v>海城酒家（原三元里百货店）</v>
      </c>
      <c r="C27" s="55" t="s">
        <v>27</v>
      </c>
      <c r="D27" s="53">
        <v>1</v>
      </c>
      <c r="E27" s="58">
        <f>'清单与计价表（维保）'!J105</f>
        <v>0</v>
      </c>
      <c r="F27" s="56">
        <f t="shared" si="0"/>
        <v>0</v>
      </c>
      <c r="G27" s="57"/>
    </row>
    <row r="28" s="42" customFormat="1" ht="22" customHeight="1" spans="1:7">
      <c r="A28" s="53">
        <v>25</v>
      </c>
      <c r="B28" s="54" t="str">
        <f>'清单与计价表（维保）'!B108</f>
        <v>神山综合楼</v>
      </c>
      <c r="C28" s="55" t="s">
        <v>27</v>
      </c>
      <c r="D28" s="53">
        <v>1</v>
      </c>
      <c r="E28" s="58">
        <f>'清单与计价表（维保）'!J108</f>
        <v>0</v>
      </c>
      <c r="F28" s="56">
        <f t="shared" si="0"/>
        <v>0</v>
      </c>
      <c r="G28" s="57"/>
    </row>
    <row r="29" s="42" customFormat="1" ht="22" customHeight="1" spans="1:7">
      <c r="A29" s="53">
        <v>26</v>
      </c>
      <c r="B29" s="54" t="str">
        <f>'清单与计价表（维保）'!B112</f>
        <v>竹料华之轩</v>
      </c>
      <c r="C29" s="55" t="s">
        <v>27</v>
      </c>
      <c r="D29" s="53">
        <v>1</v>
      </c>
      <c r="E29" s="58">
        <f>'清单与计价表（维保）'!J112</f>
        <v>0</v>
      </c>
      <c r="F29" s="56">
        <f t="shared" si="0"/>
        <v>0</v>
      </c>
      <c r="G29" s="57"/>
    </row>
    <row r="30" s="42" customFormat="1" ht="22" customHeight="1" spans="1:7">
      <c r="A30" s="59" t="s">
        <v>28</v>
      </c>
      <c r="B30" s="60" t="s">
        <v>29</v>
      </c>
      <c r="C30" s="61"/>
      <c r="D30" s="59"/>
      <c r="E30" s="62"/>
      <c r="F30" s="63">
        <f>SUM(F4:F29)</f>
        <v>0</v>
      </c>
      <c r="G30" s="57"/>
    </row>
    <row r="31" s="42" customFormat="1" ht="22" customHeight="1" spans="1:7">
      <c r="A31" s="59" t="s">
        <v>30</v>
      </c>
      <c r="B31" s="60" t="s">
        <v>183</v>
      </c>
      <c r="C31" s="55"/>
      <c r="D31" s="56"/>
      <c r="E31" s="56"/>
      <c r="F31" s="63">
        <f>F30*6%</f>
        <v>0</v>
      </c>
      <c r="G31" s="57"/>
    </row>
    <row r="32" s="42" customFormat="1" ht="22" customHeight="1" spans="1:7">
      <c r="A32" s="59" t="s">
        <v>32</v>
      </c>
      <c r="B32" s="60" t="s">
        <v>33</v>
      </c>
      <c r="C32" s="55"/>
      <c r="D32" s="56"/>
      <c r="E32" s="56"/>
      <c r="F32" s="63">
        <f>F30+F31</f>
        <v>0</v>
      </c>
      <c r="G32" s="57"/>
    </row>
    <row r="33" spans="2:2">
      <c r="B33" s="64"/>
    </row>
  </sheetData>
  <mergeCells count="2">
    <mergeCell ref="A1:G1"/>
    <mergeCell ref="A2:G2"/>
  </mergeCells>
  <pageMargins left="0.708333333333333" right="0.708333333333333" top="0.786805555555556" bottom="0.747916666666667" header="0.511805555555556" footer="0.511805555555556"/>
  <pageSetup paperSize="9" orientation="portrait" horizontalDpi="600"/>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sheetPr>
  <dimension ref="A1:K119"/>
  <sheetViews>
    <sheetView showZeros="0" view="pageBreakPreview" zoomScaleNormal="100" workbookViewId="0">
      <pane ySplit="3" topLeftCell="A117" activePane="bottomLeft" state="frozen"/>
      <selection/>
      <selection pane="bottomLeft" activeCell="N3" sqref="N3"/>
    </sheetView>
  </sheetViews>
  <sheetFormatPr defaultColWidth="8.88333333333333" defaultRowHeight="14"/>
  <cols>
    <col min="1" max="1" width="4.225" style="1" customWidth="1"/>
    <col min="2" max="2" width="8.34166666666667" style="1" customWidth="1"/>
    <col min="3" max="3" width="10.575" style="7" customWidth="1"/>
    <col min="4" max="5" width="8.68333333333333" style="1" customWidth="1"/>
    <col min="6" max="6" width="30.6583333333333" style="7" customWidth="1"/>
    <col min="7" max="7" width="3.775" style="1" customWidth="1"/>
    <col min="8" max="8" width="4.34166666666667" style="1" customWidth="1"/>
    <col min="9" max="9" width="9.225" style="8" customWidth="1"/>
    <col min="10" max="10" width="10.4916666666667" style="8" customWidth="1"/>
    <col min="11" max="16384" width="9" style="1"/>
  </cols>
  <sheetData>
    <row r="1" s="1" customFormat="1" ht="63" customHeight="1" spans="1:10">
      <c r="A1" s="9" t="s">
        <v>184</v>
      </c>
      <c r="B1" s="9"/>
      <c r="C1" s="10"/>
      <c r="D1" s="9"/>
      <c r="E1" s="9"/>
      <c r="F1" s="10"/>
      <c r="G1" s="9"/>
      <c r="H1" s="9"/>
      <c r="I1" s="9"/>
      <c r="J1" s="9"/>
    </row>
    <row r="2" s="1" customFormat="1" ht="19" customHeight="1" spans="1:10">
      <c r="A2" s="11" t="str">
        <f>'投标报价汇总表（维保）'!A2</f>
        <v>项目名称：2022年物业消防设施设备维护保养项目</v>
      </c>
      <c r="B2" s="11"/>
      <c r="C2" s="11"/>
      <c r="D2" s="11"/>
      <c r="E2" s="11"/>
      <c r="F2" s="11"/>
      <c r="G2" s="11"/>
      <c r="H2" s="11"/>
      <c r="I2" s="11"/>
      <c r="J2" s="11"/>
    </row>
    <row r="3" s="2" customFormat="1" ht="43" customHeight="1" spans="1:10">
      <c r="A3" s="12" t="s">
        <v>20</v>
      </c>
      <c r="B3" s="12" t="s">
        <v>21</v>
      </c>
      <c r="C3" s="12" t="s">
        <v>185</v>
      </c>
      <c r="D3" s="12" t="s">
        <v>186</v>
      </c>
      <c r="E3" s="12" t="s">
        <v>187</v>
      </c>
      <c r="F3" s="12" t="s">
        <v>188</v>
      </c>
      <c r="G3" s="13" t="s">
        <v>38</v>
      </c>
      <c r="H3" s="13" t="s">
        <v>39</v>
      </c>
      <c r="I3" s="12" t="s">
        <v>189</v>
      </c>
      <c r="J3" s="15" t="s">
        <v>190</v>
      </c>
    </row>
    <row r="4" s="2" customFormat="1" ht="87" customHeight="1" spans="1:10">
      <c r="A4" s="12">
        <v>1</v>
      </c>
      <c r="B4" s="12" t="s">
        <v>65</v>
      </c>
      <c r="C4" s="14" t="s">
        <v>191</v>
      </c>
      <c r="D4" s="12" t="s">
        <v>192</v>
      </c>
      <c r="E4" s="15" t="s">
        <v>193</v>
      </c>
      <c r="F4" s="16" t="s">
        <v>194</v>
      </c>
      <c r="G4" s="15" t="s">
        <v>63</v>
      </c>
      <c r="H4" s="12">
        <v>1</v>
      </c>
      <c r="I4" s="29">
        <v>2523.26</v>
      </c>
      <c r="J4" s="29"/>
    </row>
    <row r="5" s="3" customFormat="1" ht="29" customHeight="1" spans="1:10">
      <c r="A5" s="12"/>
      <c r="B5" s="12"/>
      <c r="C5" s="14"/>
      <c r="D5" s="17" t="s">
        <v>195</v>
      </c>
      <c r="E5" s="15" t="s">
        <v>196</v>
      </c>
      <c r="F5" s="16" t="s">
        <v>197</v>
      </c>
      <c r="G5" s="15" t="s">
        <v>51</v>
      </c>
      <c r="H5" s="12">
        <v>1</v>
      </c>
      <c r="I5" s="29"/>
      <c r="J5" s="29"/>
    </row>
    <row r="6" s="3" customFormat="1" ht="75" customHeight="1" spans="1:10">
      <c r="A6" s="12"/>
      <c r="B6" s="12"/>
      <c r="C6" s="14"/>
      <c r="D6" s="18"/>
      <c r="E6" s="19" t="s">
        <v>198</v>
      </c>
      <c r="F6" s="16" t="s">
        <v>199</v>
      </c>
      <c r="G6" s="15" t="s">
        <v>63</v>
      </c>
      <c r="H6" s="12">
        <v>1</v>
      </c>
      <c r="I6" s="29"/>
      <c r="J6" s="29"/>
    </row>
    <row r="7" s="2" customFormat="1" ht="74" customHeight="1" spans="1:10">
      <c r="A7" s="12"/>
      <c r="B7" s="12"/>
      <c r="C7" s="14"/>
      <c r="D7" s="18"/>
      <c r="E7" s="15" t="s">
        <v>200</v>
      </c>
      <c r="F7" s="16" t="s">
        <v>199</v>
      </c>
      <c r="G7" s="15" t="s">
        <v>63</v>
      </c>
      <c r="H7" s="12">
        <v>1</v>
      </c>
      <c r="I7" s="29"/>
      <c r="J7" s="29"/>
    </row>
    <row r="8" s="2" customFormat="1" ht="74" customHeight="1" spans="1:10">
      <c r="A8" s="12"/>
      <c r="B8" s="12"/>
      <c r="C8" s="14"/>
      <c r="D8" s="18"/>
      <c r="E8" s="15" t="s">
        <v>201</v>
      </c>
      <c r="F8" s="16" t="s">
        <v>202</v>
      </c>
      <c r="G8" s="15" t="s">
        <v>63</v>
      </c>
      <c r="H8" s="12">
        <v>1</v>
      </c>
      <c r="I8" s="29"/>
      <c r="J8" s="29"/>
    </row>
    <row r="9" s="2" customFormat="1" ht="23" customHeight="1" spans="1:10">
      <c r="A9" s="12">
        <v>2</v>
      </c>
      <c r="B9" s="15" t="s">
        <v>203</v>
      </c>
      <c r="C9" s="16" t="s">
        <v>204</v>
      </c>
      <c r="D9" s="12" t="s">
        <v>195</v>
      </c>
      <c r="E9" s="15" t="s">
        <v>196</v>
      </c>
      <c r="F9" s="16" t="s">
        <v>197</v>
      </c>
      <c r="G9" s="15" t="s">
        <v>51</v>
      </c>
      <c r="H9" s="12">
        <v>1</v>
      </c>
      <c r="I9" s="29">
        <v>1439.23</v>
      </c>
      <c r="J9" s="29"/>
    </row>
    <row r="10" s="2" customFormat="1" ht="75" customHeight="1" spans="1:10">
      <c r="A10" s="12"/>
      <c r="B10" s="15"/>
      <c r="C10" s="16"/>
      <c r="D10" s="12"/>
      <c r="E10" s="15" t="s">
        <v>200</v>
      </c>
      <c r="F10" s="16" t="s">
        <v>205</v>
      </c>
      <c r="G10" s="15" t="s">
        <v>63</v>
      </c>
      <c r="H10" s="12">
        <v>2</v>
      </c>
      <c r="I10" s="29"/>
      <c r="J10" s="29"/>
    </row>
    <row r="11" s="2" customFormat="1" ht="22" customHeight="1" spans="1:10">
      <c r="A11" s="12">
        <v>3</v>
      </c>
      <c r="B11" s="15" t="s">
        <v>206</v>
      </c>
      <c r="C11" s="16" t="s">
        <v>207</v>
      </c>
      <c r="D11" s="12" t="s">
        <v>195</v>
      </c>
      <c r="E11" s="15" t="s">
        <v>196</v>
      </c>
      <c r="F11" s="16" t="s">
        <v>197</v>
      </c>
      <c r="G11" s="15" t="s">
        <v>51</v>
      </c>
      <c r="H11" s="12">
        <v>1</v>
      </c>
      <c r="I11" s="29">
        <v>1478.11</v>
      </c>
      <c r="J11" s="29"/>
    </row>
    <row r="12" s="2" customFormat="1" ht="75" customHeight="1" spans="1:10">
      <c r="A12" s="12"/>
      <c r="B12" s="15"/>
      <c r="C12" s="16"/>
      <c r="D12" s="12"/>
      <c r="E12" s="15" t="s">
        <v>200</v>
      </c>
      <c r="F12" s="16" t="s">
        <v>205</v>
      </c>
      <c r="G12" s="15" t="s">
        <v>63</v>
      </c>
      <c r="H12" s="12">
        <v>2</v>
      </c>
      <c r="I12" s="29"/>
      <c r="J12" s="29"/>
    </row>
    <row r="13" s="2" customFormat="1" ht="21" customHeight="1" spans="1:10">
      <c r="A13" s="12">
        <v>4</v>
      </c>
      <c r="B13" s="12" t="s">
        <v>208</v>
      </c>
      <c r="C13" s="14" t="s">
        <v>209</v>
      </c>
      <c r="D13" s="12" t="s">
        <v>195</v>
      </c>
      <c r="E13" s="15" t="s">
        <v>196</v>
      </c>
      <c r="F13" s="16" t="s">
        <v>197</v>
      </c>
      <c r="G13" s="15" t="s">
        <v>51</v>
      </c>
      <c r="H13" s="12">
        <v>1</v>
      </c>
      <c r="I13" s="29">
        <v>3265.35</v>
      </c>
      <c r="J13" s="29"/>
    </row>
    <row r="14" s="2" customFormat="1" ht="74" customHeight="1" spans="1:10">
      <c r="A14" s="12"/>
      <c r="B14" s="12"/>
      <c r="C14" s="14"/>
      <c r="D14" s="12"/>
      <c r="E14" s="15" t="s">
        <v>200</v>
      </c>
      <c r="F14" s="16" t="s">
        <v>210</v>
      </c>
      <c r="G14" s="15" t="s">
        <v>63</v>
      </c>
      <c r="H14" s="12">
        <v>2</v>
      </c>
      <c r="I14" s="29"/>
      <c r="J14" s="29"/>
    </row>
    <row r="15" s="2" customFormat="1" ht="23" customHeight="1" spans="1:10">
      <c r="A15" s="17">
        <v>5</v>
      </c>
      <c r="B15" s="17" t="s">
        <v>211</v>
      </c>
      <c r="C15" s="20" t="s">
        <v>212</v>
      </c>
      <c r="D15" s="17" t="s">
        <v>195</v>
      </c>
      <c r="E15" s="15" t="s">
        <v>196</v>
      </c>
      <c r="F15" s="16" t="s">
        <v>197</v>
      </c>
      <c r="G15" s="15" t="s">
        <v>51</v>
      </c>
      <c r="H15" s="12">
        <v>1</v>
      </c>
      <c r="I15" s="30">
        <v>1138.09</v>
      </c>
      <c r="J15" s="30"/>
    </row>
    <row r="16" s="2" customFormat="1" ht="72" customHeight="1" spans="1:10">
      <c r="A16" s="18"/>
      <c r="B16" s="18"/>
      <c r="C16" s="21"/>
      <c r="D16" s="18"/>
      <c r="E16" s="15" t="s">
        <v>200</v>
      </c>
      <c r="F16" s="16" t="s">
        <v>213</v>
      </c>
      <c r="G16" s="15" t="s">
        <v>63</v>
      </c>
      <c r="H16" s="12">
        <v>1</v>
      </c>
      <c r="I16" s="31"/>
      <c r="J16" s="31"/>
    </row>
    <row r="17" s="2" customFormat="1" ht="63" customHeight="1" spans="1:10">
      <c r="A17" s="22"/>
      <c r="B17" s="22"/>
      <c r="C17" s="23"/>
      <c r="D17" s="22"/>
      <c r="E17" s="15" t="s">
        <v>214</v>
      </c>
      <c r="F17" s="16" t="s">
        <v>215</v>
      </c>
      <c r="G17" s="15" t="s">
        <v>63</v>
      </c>
      <c r="H17" s="12">
        <v>1</v>
      </c>
      <c r="I17" s="32"/>
      <c r="J17" s="32"/>
    </row>
    <row r="18" s="2" customFormat="1" ht="111" customHeight="1" spans="1:10">
      <c r="A18" s="12">
        <v>6</v>
      </c>
      <c r="B18" s="12" t="s">
        <v>216</v>
      </c>
      <c r="C18" s="14" t="s">
        <v>217</v>
      </c>
      <c r="D18" s="12" t="s">
        <v>192</v>
      </c>
      <c r="E18" s="15" t="s">
        <v>193</v>
      </c>
      <c r="F18" s="16" t="s">
        <v>218</v>
      </c>
      <c r="G18" s="15" t="s">
        <v>63</v>
      </c>
      <c r="H18" s="12">
        <v>1</v>
      </c>
      <c r="I18" s="29">
        <v>11879.4</v>
      </c>
      <c r="J18" s="29"/>
    </row>
    <row r="19" s="2" customFormat="1" ht="25" customHeight="1" spans="1:10">
      <c r="A19" s="12"/>
      <c r="B19" s="12"/>
      <c r="C19" s="14"/>
      <c r="D19" s="24" t="s">
        <v>219</v>
      </c>
      <c r="E19" s="15" t="s">
        <v>196</v>
      </c>
      <c r="F19" s="16" t="s">
        <v>220</v>
      </c>
      <c r="G19" s="15" t="s">
        <v>51</v>
      </c>
      <c r="H19" s="12">
        <v>1</v>
      </c>
      <c r="I19" s="29"/>
      <c r="J19" s="29"/>
    </row>
    <row r="20" s="2" customFormat="1" ht="96" customHeight="1" spans="1:10">
      <c r="A20" s="12"/>
      <c r="B20" s="12"/>
      <c r="C20" s="14"/>
      <c r="D20" s="25"/>
      <c r="E20" s="19" t="s">
        <v>198</v>
      </c>
      <c r="F20" s="16" t="s">
        <v>221</v>
      </c>
      <c r="G20" s="15" t="s">
        <v>63</v>
      </c>
      <c r="H20" s="12">
        <v>2</v>
      </c>
      <c r="I20" s="29"/>
      <c r="J20" s="29"/>
    </row>
    <row r="21" s="2" customFormat="1" ht="81" customHeight="1" spans="1:10">
      <c r="A21" s="12"/>
      <c r="B21" s="12"/>
      <c r="C21" s="14"/>
      <c r="D21" s="26"/>
      <c r="E21" s="19" t="s">
        <v>222</v>
      </c>
      <c r="F21" s="16" t="s">
        <v>223</v>
      </c>
      <c r="G21" s="15" t="s">
        <v>63</v>
      </c>
      <c r="H21" s="12">
        <v>1</v>
      </c>
      <c r="I21" s="29"/>
      <c r="J21" s="29"/>
    </row>
    <row r="22" s="2" customFormat="1" ht="20" customHeight="1" spans="1:10">
      <c r="A22" s="12"/>
      <c r="B22" s="12"/>
      <c r="C22" s="14"/>
      <c r="D22" s="12" t="s">
        <v>195</v>
      </c>
      <c r="E22" s="15" t="s">
        <v>196</v>
      </c>
      <c r="F22" s="16" t="s">
        <v>197</v>
      </c>
      <c r="G22" s="15" t="s">
        <v>51</v>
      </c>
      <c r="H22" s="12">
        <v>1</v>
      </c>
      <c r="I22" s="29"/>
      <c r="J22" s="29"/>
    </row>
    <row r="23" s="2" customFormat="1" ht="96" customHeight="1" spans="1:10">
      <c r="A23" s="12"/>
      <c r="B23" s="12"/>
      <c r="C23" s="14"/>
      <c r="D23" s="12"/>
      <c r="E23" s="19" t="s">
        <v>200</v>
      </c>
      <c r="F23" s="16" t="s">
        <v>224</v>
      </c>
      <c r="G23" s="15" t="s">
        <v>63</v>
      </c>
      <c r="H23" s="12">
        <v>2</v>
      </c>
      <c r="I23" s="29"/>
      <c r="J23" s="29"/>
    </row>
    <row r="24" s="2" customFormat="1" ht="78" customHeight="1" spans="1:10">
      <c r="A24" s="12"/>
      <c r="B24" s="12"/>
      <c r="C24" s="14"/>
      <c r="D24" s="12"/>
      <c r="E24" s="19" t="s">
        <v>201</v>
      </c>
      <c r="F24" s="16" t="s">
        <v>223</v>
      </c>
      <c r="G24" s="15" t="s">
        <v>63</v>
      </c>
      <c r="H24" s="12">
        <v>1</v>
      </c>
      <c r="I24" s="29"/>
      <c r="J24" s="29"/>
    </row>
    <row r="25" s="2" customFormat="1" ht="27" customHeight="1" spans="1:10">
      <c r="A25" s="17">
        <v>7</v>
      </c>
      <c r="B25" s="24" t="s">
        <v>225</v>
      </c>
      <c r="C25" s="24" t="s">
        <v>226</v>
      </c>
      <c r="D25" s="18" t="s">
        <v>195</v>
      </c>
      <c r="E25" s="15" t="s">
        <v>196</v>
      </c>
      <c r="F25" s="16" t="s">
        <v>197</v>
      </c>
      <c r="G25" s="15" t="s">
        <v>51</v>
      </c>
      <c r="H25" s="15">
        <v>1</v>
      </c>
      <c r="I25" s="30">
        <v>2420.8</v>
      </c>
      <c r="J25" s="30"/>
    </row>
    <row r="26" s="2" customFormat="1" ht="97" customHeight="1" spans="1:10">
      <c r="A26" s="18"/>
      <c r="B26" s="25"/>
      <c r="C26" s="25"/>
      <c r="D26" s="18"/>
      <c r="E26" s="15" t="s">
        <v>200</v>
      </c>
      <c r="F26" s="16" t="s">
        <v>227</v>
      </c>
      <c r="G26" s="15" t="s">
        <v>63</v>
      </c>
      <c r="H26" s="15">
        <v>2</v>
      </c>
      <c r="I26" s="31"/>
      <c r="J26" s="31"/>
    </row>
    <row r="27" s="2" customFormat="1" ht="97" customHeight="1" spans="1:10">
      <c r="A27" s="22"/>
      <c r="B27" s="26"/>
      <c r="C27" s="26"/>
      <c r="D27" s="22"/>
      <c r="E27" s="19" t="s">
        <v>201</v>
      </c>
      <c r="F27" s="16" t="s">
        <v>228</v>
      </c>
      <c r="G27" s="15" t="s">
        <v>63</v>
      </c>
      <c r="H27" s="15">
        <v>2</v>
      </c>
      <c r="I27" s="32"/>
      <c r="J27" s="32"/>
    </row>
    <row r="28" s="2" customFormat="1" ht="86" customHeight="1" spans="1:10">
      <c r="A28" s="12">
        <v>8</v>
      </c>
      <c r="B28" s="12" t="s">
        <v>108</v>
      </c>
      <c r="C28" s="14" t="s">
        <v>229</v>
      </c>
      <c r="D28" s="12" t="s">
        <v>192</v>
      </c>
      <c r="E28" s="15" t="s">
        <v>193</v>
      </c>
      <c r="F28" s="16" t="s">
        <v>230</v>
      </c>
      <c r="G28" s="15" t="s">
        <v>63</v>
      </c>
      <c r="H28" s="12">
        <v>1</v>
      </c>
      <c r="I28" s="29">
        <v>9360.94</v>
      </c>
      <c r="J28" s="29"/>
    </row>
    <row r="29" s="2" customFormat="1" ht="24" customHeight="1" spans="1:10">
      <c r="A29" s="12"/>
      <c r="B29" s="12"/>
      <c r="C29" s="14"/>
      <c r="D29" s="12" t="s">
        <v>219</v>
      </c>
      <c r="E29" s="15" t="s">
        <v>196</v>
      </c>
      <c r="F29" s="16" t="s">
        <v>220</v>
      </c>
      <c r="G29" s="15" t="s">
        <v>51</v>
      </c>
      <c r="H29" s="12">
        <v>1</v>
      </c>
      <c r="I29" s="29"/>
      <c r="J29" s="29"/>
    </row>
    <row r="30" s="2" customFormat="1" ht="72" customHeight="1" spans="1:10">
      <c r="A30" s="12"/>
      <c r="B30" s="12"/>
      <c r="C30" s="14"/>
      <c r="D30" s="12"/>
      <c r="E30" s="15" t="s">
        <v>198</v>
      </c>
      <c r="F30" s="16" t="s">
        <v>231</v>
      </c>
      <c r="G30" s="15" t="s">
        <v>63</v>
      </c>
      <c r="H30" s="12">
        <v>2</v>
      </c>
      <c r="I30" s="29"/>
      <c r="J30" s="29"/>
    </row>
    <row r="31" s="2" customFormat="1" ht="71" customHeight="1" spans="1:10">
      <c r="A31" s="12"/>
      <c r="B31" s="12"/>
      <c r="C31" s="14"/>
      <c r="D31" s="12"/>
      <c r="E31" s="15" t="s">
        <v>222</v>
      </c>
      <c r="F31" s="16" t="s">
        <v>232</v>
      </c>
      <c r="G31" s="15" t="s">
        <v>63</v>
      </c>
      <c r="H31" s="12">
        <v>1</v>
      </c>
      <c r="I31" s="29"/>
      <c r="J31" s="29"/>
    </row>
    <row r="32" s="2" customFormat="1" ht="25" customHeight="1" spans="1:10">
      <c r="A32" s="12"/>
      <c r="B32" s="12"/>
      <c r="C32" s="14"/>
      <c r="D32" s="12" t="s">
        <v>195</v>
      </c>
      <c r="E32" s="15" t="s">
        <v>196</v>
      </c>
      <c r="F32" s="16" t="s">
        <v>197</v>
      </c>
      <c r="G32" s="15" t="s">
        <v>51</v>
      </c>
      <c r="H32" s="12">
        <v>1</v>
      </c>
      <c r="I32" s="29"/>
      <c r="J32" s="29"/>
    </row>
    <row r="33" s="2" customFormat="1" ht="71" customHeight="1" spans="1:10">
      <c r="A33" s="12"/>
      <c r="B33" s="12"/>
      <c r="C33" s="14"/>
      <c r="D33" s="12"/>
      <c r="E33" s="15" t="s">
        <v>200</v>
      </c>
      <c r="F33" s="16" t="s">
        <v>231</v>
      </c>
      <c r="G33" s="15" t="s">
        <v>63</v>
      </c>
      <c r="H33" s="12">
        <v>2</v>
      </c>
      <c r="I33" s="29"/>
      <c r="J33" s="29"/>
    </row>
    <row r="34" s="2" customFormat="1" ht="71" customHeight="1" spans="1:10">
      <c r="A34" s="12"/>
      <c r="B34" s="12"/>
      <c r="C34" s="14"/>
      <c r="D34" s="12"/>
      <c r="E34" s="15" t="s">
        <v>201</v>
      </c>
      <c r="F34" s="16" t="s">
        <v>232</v>
      </c>
      <c r="G34" s="15" t="s">
        <v>63</v>
      </c>
      <c r="H34" s="12">
        <v>1</v>
      </c>
      <c r="I34" s="29"/>
      <c r="J34" s="29"/>
    </row>
    <row r="35" s="2" customFormat="1" ht="23" customHeight="1" spans="1:10">
      <c r="A35" s="17">
        <v>9</v>
      </c>
      <c r="B35" s="17" t="s">
        <v>233</v>
      </c>
      <c r="C35" s="17" t="s">
        <v>234</v>
      </c>
      <c r="D35" s="17" t="s">
        <v>195</v>
      </c>
      <c r="E35" s="15" t="s">
        <v>196</v>
      </c>
      <c r="F35" s="16" t="s">
        <v>197</v>
      </c>
      <c r="G35" s="15" t="s">
        <v>51</v>
      </c>
      <c r="H35" s="12">
        <v>1</v>
      </c>
      <c r="I35" s="33">
        <v>900.49</v>
      </c>
      <c r="J35" s="33"/>
    </row>
    <row r="36" s="2" customFormat="1" ht="74" customHeight="1" spans="1:10">
      <c r="A36" s="22"/>
      <c r="B36" s="22"/>
      <c r="C36" s="23"/>
      <c r="D36" s="22"/>
      <c r="E36" s="15" t="s">
        <v>200</v>
      </c>
      <c r="F36" s="16" t="s">
        <v>235</v>
      </c>
      <c r="G36" s="15" t="s">
        <v>63</v>
      </c>
      <c r="H36" s="12">
        <v>1</v>
      </c>
      <c r="I36" s="34"/>
      <c r="J36" s="34"/>
    </row>
    <row r="37" s="2" customFormat="1" ht="84" customHeight="1" spans="1:10">
      <c r="A37" s="18">
        <v>10</v>
      </c>
      <c r="B37" s="18" t="s">
        <v>236</v>
      </c>
      <c r="C37" s="18" t="s">
        <v>237</v>
      </c>
      <c r="D37" s="12" t="s">
        <v>192</v>
      </c>
      <c r="E37" s="15" t="s">
        <v>193</v>
      </c>
      <c r="F37" s="16" t="s">
        <v>230</v>
      </c>
      <c r="G37" s="15" t="s">
        <v>63</v>
      </c>
      <c r="H37" s="12">
        <v>1</v>
      </c>
      <c r="I37" s="31">
        <v>1584.59</v>
      </c>
      <c r="J37" s="31"/>
    </row>
    <row r="38" s="2" customFormat="1" ht="20" customHeight="1" spans="1:10">
      <c r="A38" s="18"/>
      <c r="B38" s="18"/>
      <c r="C38" s="18"/>
      <c r="D38" s="12" t="s">
        <v>195</v>
      </c>
      <c r="E38" s="15" t="s">
        <v>196</v>
      </c>
      <c r="F38" s="16" t="s">
        <v>197</v>
      </c>
      <c r="G38" s="15" t="s">
        <v>51</v>
      </c>
      <c r="H38" s="12">
        <v>1</v>
      </c>
      <c r="I38" s="31"/>
      <c r="J38" s="31"/>
    </row>
    <row r="39" s="2" customFormat="1" ht="71" customHeight="1" spans="1:10">
      <c r="A39" s="22"/>
      <c r="B39" s="22"/>
      <c r="C39" s="22"/>
      <c r="D39" s="12"/>
      <c r="E39" s="15" t="s">
        <v>200</v>
      </c>
      <c r="F39" s="16" t="s">
        <v>235</v>
      </c>
      <c r="G39" s="15" t="s">
        <v>63</v>
      </c>
      <c r="H39" s="12">
        <v>2</v>
      </c>
      <c r="I39" s="32"/>
      <c r="J39" s="32"/>
    </row>
    <row r="40" s="2" customFormat="1" ht="20" customHeight="1" spans="1:10">
      <c r="A40" s="12">
        <v>11</v>
      </c>
      <c r="B40" s="15" t="s">
        <v>59</v>
      </c>
      <c r="C40" s="16" t="s">
        <v>238</v>
      </c>
      <c r="D40" s="12" t="s">
        <v>195</v>
      </c>
      <c r="E40" s="15" t="s">
        <v>196</v>
      </c>
      <c r="F40" s="16" t="s">
        <v>197</v>
      </c>
      <c r="G40" s="15" t="s">
        <v>51</v>
      </c>
      <c r="H40" s="15">
        <v>1</v>
      </c>
      <c r="I40" s="29">
        <v>1562</v>
      </c>
      <c r="J40" s="29"/>
    </row>
    <row r="41" s="2" customFormat="1" ht="75" customHeight="1" spans="1:10">
      <c r="A41" s="12"/>
      <c r="B41" s="15"/>
      <c r="C41" s="16"/>
      <c r="D41" s="12"/>
      <c r="E41" s="15" t="s">
        <v>200</v>
      </c>
      <c r="F41" s="16" t="s">
        <v>239</v>
      </c>
      <c r="G41" s="15" t="s">
        <v>63</v>
      </c>
      <c r="H41" s="15">
        <v>2</v>
      </c>
      <c r="I41" s="29"/>
      <c r="J41" s="29"/>
    </row>
    <row r="42" s="2" customFormat="1" ht="84" customHeight="1" spans="1:10">
      <c r="A42" s="17">
        <v>12</v>
      </c>
      <c r="B42" s="24" t="s">
        <v>103</v>
      </c>
      <c r="C42" s="24" t="s">
        <v>240</v>
      </c>
      <c r="D42" s="12" t="s">
        <v>192</v>
      </c>
      <c r="E42" s="15" t="s">
        <v>193</v>
      </c>
      <c r="F42" s="16" t="s">
        <v>241</v>
      </c>
      <c r="G42" s="15" t="s">
        <v>63</v>
      </c>
      <c r="H42" s="12">
        <v>1</v>
      </c>
      <c r="I42" s="30">
        <v>1077</v>
      </c>
      <c r="J42" s="30"/>
    </row>
    <row r="43" s="2" customFormat="1" ht="27" customHeight="1" spans="1:10">
      <c r="A43" s="18"/>
      <c r="B43" s="25"/>
      <c r="C43" s="25"/>
      <c r="D43" s="17" t="s">
        <v>219</v>
      </c>
      <c r="E43" s="15" t="s">
        <v>196</v>
      </c>
      <c r="F43" s="16" t="s">
        <v>220</v>
      </c>
      <c r="G43" s="15" t="s">
        <v>51</v>
      </c>
      <c r="H43" s="15">
        <v>1</v>
      </c>
      <c r="I43" s="31"/>
      <c r="J43" s="31"/>
    </row>
    <row r="44" s="2" customFormat="1" ht="71" customHeight="1" spans="1:10">
      <c r="A44" s="18"/>
      <c r="B44" s="25"/>
      <c r="C44" s="25"/>
      <c r="D44" s="18"/>
      <c r="E44" s="15" t="s">
        <v>198</v>
      </c>
      <c r="F44" s="16" t="s">
        <v>242</v>
      </c>
      <c r="G44" s="15" t="s">
        <v>63</v>
      </c>
      <c r="H44" s="15">
        <v>1</v>
      </c>
      <c r="I44" s="31"/>
      <c r="J44" s="31"/>
    </row>
    <row r="45" s="3" customFormat="1" ht="19" customHeight="1" spans="1:10">
      <c r="A45" s="18"/>
      <c r="B45" s="25"/>
      <c r="C45" s="25"/>
      <c r="D45" s="12" t="s">
        <v>195</v>
      </c>
      <c r="E45" s="15" t="s">
        <v>196</v>
      </c>
      <c r="F45" s="16" t="s">
        <v>197</v>
      </c>
      <c r="G45" s="15" t="s">
        <v>51</v>
      </c>
      <c r="H45" s="15">
        <v>1</v>
      </c>
      <c r="I45" s="31"/>
      <c r="J45" s="31"/>
    </row>
    <row r="46" s="2" customFormat="1" ht="70" customHeight="1" spans="1:10">
      <c r="A46" s="22"/>
      <c r="B46" s="26"/>
      <c r="C46" s="26"/>
      <c r="D46" s="12"/>
      <c r="E46" s="15" t="s">
        <v>200</v>
      </c>
      <c r="F46" s="16" t="s">
        <v>235</v>
      </c>
      <c r="G46" s="15" t="s">
        <v>63</v>
      </c>
      <c r="H46" s="15">
        <v>1</v>
      </c>
      <c r="I46" s="32"/>
      <c r="J46" s="32"/>
    </row>
    <row r="47" s="2" customFormat="1" ht="23" customHeight="1" spans="1:10">
      <c r="A47" s="12">
        <v>13</v>
      </c>
      <c r="B47" s="12" t="s">
        <v>42</v>
      </c>
      <c r="C47" s="14" t="s">
        <v>243</v>
      </c>
      <c r="D47" s="12" t="s">
        <v>195</v>
      </c>
      <c r="E47" s="15" t="s">
        <v>196</v>
      </c>
      <c r="F47" s="16" t="s">
        <v>197</v>
      </c>
      <c r="G47" s="15" t="s">
        <v>51</v>
      </c>
      <c r="H47" s="15">
        <v>1</v>
      </c>
      <c r="I47" s="29">
        <v>4011.61</v>
      </c>
      <c r="J47" s="29"/>
    </row>
    <row r="48" s="2" customFormat="1" ht="72" customHeight="1" spans="1:10">
      <c r="A48" s="12"/>
      <c r="B48" s="12"/>
      <c r="C48" s="14"/>
      <c r="D48" s="12"/>
      <c r="E48" s="15" t="s">
        <v>200</v>
      </c>
      <c r="F48" s="16" t="s">
        <v>244</v>
      </c>
      <c r="G48" s="15" t="s">
        <v>63</v>
      </c>
      <c r="H48" s="15">
        <v>2</v>
      </c>
      <c r="I48" s="29"/>
      <c r="J48" s="29"/>
    </row>
    <row r="49" s="2" customFormat="1" ht="89" customHeight="1" spans="1:10">
      <c r="A49" s="12">
        <v>14</v>
      </c>
      <c r="B49" s="15" t="s">
        <v>133</v>
      </c>
      <c r="C49" s="15" t="s">
        <v>245</v>
      </c>
      <c r="D49" s="12" t="s">
        <v>192</v>
      </c>
      <c r="E49" s="15" t="s">
        <v>193</v>
      </c>
      <c r="F49" s="16" t="s">
        <v>241</v>
      </c>
      <c r="G49" s="15" t="s">
        <v>63</v>
      </c>
      <c r="H49" s="15">
        <v>1</v>
      </c>
      <c r="I49" s="35">
        <v>6479.2</v>
      </c>
      <c r="J49" s="35"/>
    </row>
    <row r="50" s="2" customFormat="1" ht="25" customHeight="1" spans="1:10">
      <c r="A50" s="12"/>
      <c r="B50" s="15"/>
      <c r="C50" s="15"/>
      <c r="D50" s="12" t="s">
        <v>219</v>
      </c>
      <c r="E50" s="15" t="s">
        <v>196</v>
      </c>
      <c r="F50" s="16" t="s">
        <v>220</v>
      </c>
      <c r="G50" s="15" t="s">
        <v>51</v>
      </c>
      <c r="H50" s="15">
        <v>1</v>
      </c>
      <c r="I50" s="35"/>
      <c r="J50" s="35"/>
    </row>
    <row r="51" s="2" customFormat="1" ht="68" customHeight="1" spans="1:10">
      <c r="A51" s="12"/>
      <c r="B51" s="15"/>
      <c r="C51" s="15"/>
      <c r="D51" s="12"/>
      <c r="E51" s="15" t="s">
        <v>198</v>
      </c>
      <c r="F51" s="16" t="s">
        <v>246</v>
      </c>
      <c r="G51" s="15" t="s">
        <v>63</v>
      </c>
      <c r="H51" s="15">
        <v>2</v>
      </c>
      <c r="I51" s="36"/>
      <c r="J51" s="36"/>
    </row>
    <row r="52" s="2" customFormat="1" ht="61" customHeight="1" spans="1:10">
      <c r="A52" s="12"/>
      <c r="B52" s="15"/>
      <c r="C52" s="15"/>
      <c r="D52" s="12"/>
      <c r="E52" s="19" t="s">
        <v>222</v>
      </c>
      <c r="F52" s="16" t="s">
        <v>247</v>
      </c>
      <c r="G52" s="15" t="s">
        <v>63</v>
      </c>
      <c r="H52" s="15">
        <v>1</v>
      </c>
      <c r="I52" s="36"/>
      <c r="J52" s="36"/>
    </row>
    <row r="53" s="2" customFormat="1" ht="25" customHeight="1" spans="1:10">
      <c r="A53" s="12"/>
      <c r="B53" s="15"/>
      <c r="C53" s="15"/>
      <c r="D53" s="12" t="s">
        <v>195</v>
      </c>
      <c r="E53" s="15" t="s">
        <v>196</v>
      </c>
      <c r="F53" s="16" t="s">
        <v>197</v>
      </c>
      <c r="G53" s="15" t="s">
        <v>51</v>
      </c>
      <c r="H53" s="15">
        <v>1</v>
      </c>
      <c r="I53" s="36"/>
      <c r="J53" s="36"/>
    </row>
    <row r="54" s="2" customFormat="1" ht="71" customHeight="1" spans="1:10">
      <c r="A54" s="12"/>
      <c r="B54" s="15"/>
      <c r="C54" s="15"/>
      <c r="D54" s="12"/>
      <c r="E54" s="15" t="s">
        <v>200</v>
      </c>
      <c r="F54" s="16" t="s">
        <v>248</v>
      </c>
      <c r="G54" s="15" t="s">
        <v>63</v>
      </c>
      <c r="H54" s="15">
        <v>2</v>
      </c>
      <c r="I54" s="35"/>
      <c r="J54" s="35"/>
    </row>
    <row r="55" s="2" customFormat="1" ht="62" customHeight="1" spans="1:10">
      <c r="A55" s="12"/>
      <c r="B55" s="15"/>
      <c r="C55" s="15"/>
      <c r="D55" s="12"/>
      <c r="E55" s="19" t="s">
        <v>201</v>
      </c>
      <c r="F55" s="16" t="s">
        <v>247</v>
      </c>
      <c r="G55" s="15" t="s">
        <v>63</v>
      </c>
      <c r="H55" s="15">
        <v>1</v>
      </c>
      <c r="I55" s="36"/>
      <c r="J55" s="36"/>
    </row>
    <row r="56" s="2" customFormat="1" ht="25" customHeight="1" spans="1:10">
      <c r="A56" s="12">
        <v>15</v>
      </c>
      <c r="B56" s="12" t="s">
        <v>249</v>
      </c>
      <c r="C56" s="27" t="s">
        <v>250</v>
      </c>
      <c r="D56" s="12" t="s">
        <v>195</v>
      </c>
      <c r="E56" s="15" t="s">
        <v>196</v>
      </c>
      <c r="F56" s="16" t="s">
        <v>197</v>
      </c>
      <c r="G56" s="15" t="s">
        <v>51</v>
      </c>
      <c r="H56" s="15">
        <v>1</v>
      </c>
      <c r="I56" s="35">
        <v>1375.6</v>
      </c>
      <c r="J56" s="35"/>
    </row>
    <row r="57" s="2" customFormat="1" ht="77" customHeight="1" spans="1:10">
      <c r="A57" s="12"/>
      <c r="B57" s="12"/>
      <c r="C57" s="27"/>
      <c r="D57" s="12"/>
      <c r="E57" s="12" t="s">
        <v>200</v>
      </c>
      <c r="F57" s="16" t="s">
        <v>251</v>
      </c>
      <c r="G57" s="15" t="s">
        <v>63</v>
      </c>
      <c r="H57" s="28">
        <v>2</v>
      </c>
      <c r="I57" s="35"/>
      <c r="J57" s="35"/>
    </row>
    <row r="58" s="2" customFormat="1" ht="85" customHeight="1" spans="1:10">
      <c r="A58" s="12">
        <v>16</v>
      </c>
      <c r="B58" s="12" t="s">
        <v>80</v>
      </c>
      <c r="C58" s="14" t="s">
        <v>252</v>
      </c>
      <c r="D58" s="12" t="s">
        <v>192</v>
      </c>
      <c r="E58" s="15" t="s">
        <v>193</v>
      </c>
      <c r="F58" s="16" t="s">
        <v>253</v>
      </c>
      <c r="G58" s="15" t="s">
        <v>63</v>
      </c>
      <c r="H58" s="15">
        <v>1</v>
      </c>
      <c r="I58" s="29">
        <v>6171</v>
      </c>
      <c r="J58" s="29"/>
    </row>
    <row r="59" s="3" customFormat="1" ht="25" customHeight="1" spans="1:10">
      <c r="A59" s="12"/>
      <c r="B59" s="12"/>
      <c r="C59" s="14"/>
      <c r="D59" s="17" t="s">
        <v>219</v>
      </c>
      <c r="E59" s="15" t="s">
        <v>196</v>
      </c>
      <c r="F59" s="16" t="s">
        <v>220</v>
      </c>
      <c r="G59" s="15" t="s">
        <v>51</v>
      </c>
      <c r="H59" s="15">
        <v>1</v>
      </c>
      <c r="I59" s="29"/>
      <c r="J59" s="29"/>
    </row>
    <row r="60" s="2" customFormat="1" ht="67" customHeight="1" spans="1:10">
      <c r="A60" s="12"/>
      <c r="B60" s="12"/>
      <c r="C60" s="14"/>
      <c r="D60" s="18"/>
      <c r="E60" s="19" t="s">
        <v>198</v>
      </c>
      <c r="F60" s="16" t="s">
        <v>254</v>
      </c>
      <c r="G60" s="15" t="s">
        <v>63</v>
      </c>
      <c r="H60" s="15">
        <v>2</v>
      </c>
      <c r="I60" s="29"/>
      <c r="J60" s="29"/>
    </row>
    <row r="61" s="2" customFormat="1" ht="57" customHeight="1" spans="1:10">
      <c r="A61" s="12"/>
      <c r="B61" s="12"/>
      <c r="C61" s="14"/>
      <c r="D61" s="22"/>
      <c r="E61" s="19" t="s">
        <v>222</v>
      </c>
      <c r="F61" s="16" t="s">
        <v>255</v>
      </c>
      <c r="G61" s="15" t="s">
        <v>63</v>
      </c>
      <c r="H61" s="15">
        <v>1</v>
      </c>
      <c r="I61" s="29"/>
      <c r="J61" s="29"/>
    </row>
    <row r="62" s="2" customFormat="1" ht="25" customHeight="1" spans="1:10">
      <c r="A62" s="12"/>
      <c r="B62" s="12"/>
      <c r="C62" s="14"/>
      <c r="D62" s="18" t="s">
        <v>195</v>
      </c>
      <c r="E62" s="15" t="s">
        <v>196</v>
      </c>
      <c r="F62" s="16" t="s">
        <v>197</v>
      </c>
      <c r="G62" s="15" t="s">
        <v>51</v>
      </c>
      <c r="H62" s="15">
        <v>1</v>
      </c>
      <c r="I62" s="29"/>
      <c r="J62" s="29"/>
    </row>
    <row r="63" s="2" customFormat="1" ht="69" customHeight="1" spans="1:10">
      <c r="A63" s="12"/>
      <c r="B63" s="12"/>
      <c r="C63" s="14"/>
      <c r="D63" s="18"/>
      <c r="E63" s="19" t="s">
        <v>200</v>
      </c>
      <c r="F63" s="16" t="s">
        <v>256</v>
      </c>
      <c r="G63" s="15" t="s">
        <v>63</v>
      </c>
      <c r="H63" s="15">
        <v>2</v>
      </c>
      <c r="I63" s="29"/>
      <c r="J63" s="29"/>
    </row>
    <row r="64" s="2" customFormat="1" ht="57" customHeight="1" spans="1:10">
      <c r="A64" s="12"/>
      <c r="B64" s="12"/>
      <c r="C64" s="14"/>
      <c r="D64" s="22"/>
      <c r="E64" s="19" t="s">
        <v>201</v>
      </c>
      <c r="F64" s="16" t="s">
        <v>255</v>
      </c>
      <c r="G64" s="15" t="s">
        <v>63</v>
      </c>
      <c r="H64" s="15">
        <v>1</v>
      </c>
      <c r="I64" s="29"/>
      <c r="J64" s="29"/>
    </row>
    <row r="65" s="2" customFormat="1" ht="82" customHeight="1" spans="1:10">
      <c r="A65" s="17">
        <v>17</v>
      </c>
      <c r="B65" s="17" t="s">
        <v>257</v>
      </c>
      <c r="C65" s="17" t="s">
        <v>258</v>
      </c>
      <c r="D65" s="12" t="s">
        <v>192</v>
      </c>
      <c r="E65" s="15" t="s">
        <v>193</v>
      </c>
      <c r="F65" s="16" t="s">
        <v>259</v>
      </c>
      <c r="G65" s="15" t="s">
        <v>63</v>
      </c>
      <c r="H65" s="12">
        <v>1</v>
      </c>
      <c r="I65" s="30">
        <v>4999.36</v>
      </c>
      <c r="J65" s="30"/>
    </row>
    <row r="66" s="2" customFormat="1" ht="25" customHeight="1" spans="1:10">
      <c r="A66" s="18"/>
      <c r="B66" s="18"/>
      <c r="C66" s="18"/>
      <c r="D66" s="17" t="s">
        <v>219</v>
      </c>
      <c r="E66" s="15" t="s">
        <v>196</v>
      </c>
      <c r="F66" s="16" t="s">
        <v>220</v>
      </c>
      <c r="G66" s="15" t="s">
        <v>51</v>
      </c>
      <c r="H66" s="15">
        <v>1</v>
      </c>
      <c r="I66" s="31"/>
      <c r="J66" s="31"/>
    </row>
    <row r="67" s="2" customFormat="1" ht="70" customHeight="1" spans="1:10">
      <c r="A67" s="18"/>
      <c r="B67" s="18"/>
      <c r="C67" s="18"/>
      <c r="D67" s="18"/>
      <c r="E67" s="19" t="s">
        <v>198</v>
      </c>
      <c r="F67" s="16" t="s">
        <v>260</v>
      </c>
      <c r="G67" s="15" t="s">
        <v>63</v>
      </c>
      <c r="H67" s="15">
        <v>2</v>
      </c>
      <c r="I67" s="31"/>
      <c r="J67" s="31"/>
    </row>
    <row r="68" s="2" customFormat="1" ht="55" customHeight="1" spans="1:10">
      <c r="A68" s="18"/>
      <c r="B68" s="18"/>
      <c r="C68" s="18"/>
      <c r="D68" s="18"/>
      <c r="E68" s="19" t="s">
        <v>222</v>
      </c>
      <c r="F68" s="16" t="s">
        <v>261</v>
      </c>
      <c r="G68" s="15" t="s">
        <v>63</v>
      </c>
      <c r="H68" s="15">
        <v>1</v>
      </c>
      <c r="I68" s="31"/>
      <c r="J68" s="31"/>
    </row>
    <row r="69" s="4" customFormat="1" ht="25" customHeight="1" spans="1:10">
      <c r="A69" s="18"/>
      <c r="B69" s="18"/>
      <c r="C69" s="18"/>
      <c r="D69" s="12" t="s">
        <v>195</v>
      </c>
      <c r="E69" s="15" t="s">
        <v>196</v>
      </c>
      <c r="F69" s="16" t="s">
        <v>197</v>
      </c>
      <c r="G69" s="15" t="s">
        <v>51</v>
      </c>
      <c r="H69" s="15">
        <v>1</v>
      </c>
      <c r="I69" s="31"/>
      <c r="J69" s="31"/>
    </row>
    <row r="70" s="2" customFormat="1" ht="69" customHeight="1" spans="1:10">
      <c r="A70" s="22"/>
      <c r="B70" s="22"/>
      <c r="C70" s="22"/>
      <c r="D70" s="12"/>
      <c r="E70" s="19" t="s">
        <v>200</v>
      </c>
      <c r="F70" s="16" t="s">
        <v>262</v>
      </c>
      <c r="G70" s="15" t="s">
        <v>63</v>
      </c>
      <c r="H70" s="15">
        <v>2</v>
      </c>
      <c r="I70" s="32"/>
      <c r="J70" s="32"/>
    </row>
    <row r="71" s="2" customFormat="1" ht="94" customHeight="1" spans="1:10">
      <c r="A71" s="12">
        <v>18</v>
      </c>
      <c r="B71" s="12" t="s">
        <v>263</v>
      </c>
      <c r="C71" s="14" t="s">
        <v>264</v>
      </c>
      <c r="D71" s="12" t="s">
        <v>192</v>
      </c>
      <c r="E71" s="15" t="s">
        <v>193</v>
      </c>
      <c r="F71" s="16" t="s">
        <v>241</v>
      </c>
      <c r="G71" s="15" t="s">
        <v>63</v>
      </c>
      <c r="H71" s="12">
        <v>1</v>
      </c>
      <c r="I71" s="29">
        <v>6117.67</v>
      </c>
      <c r="J71" s="29"/>
    </row>
    <row r="72" s="3" customFormat="1" ht="21" customHeight="1" spans="1:10">
      <c r="A72" s="12"/>
      <c r="B72" s="12"/>
      <c r="C72" s="14"/>
      <c r="D72" s="17" t="s">
        <v>219</v>
      </c>
      <c r="E72" s="19" t="s">
        <v>196</v>
      </c>
      <c r="F72" s="16" t="s">
        <v>220</v>
      </c>
      <c r="G72" s="15" t="s">
        <v>51</v>
      </c>
      <c r="H72" s="12">
        <v>1</v>
      </c>
      <c r="I72" s="29"/>
      <c r="J72" s="29"/>
    </row>
    <row r="73" s="2" customFormat="1" ht="69" customHeight="1" spans="1:10">
      <c r="A73" s="12"/>
      <c r="B73" s="12"/>
      <c r="C73" s="14"/>
      <c r="D73" s="18"/>
      <c r="E73" s="19" t="s">
        <v>198</v>
      </c>
      <c r="F73" s="16" t="s">
        <v>254</v>
      </c>
      <c r="G73" s="15" t="s">
        <v>63</v>
      </c>
      <c r="H73" s="12">
        <v>2</v>
      </c>
      <c r="I73" s="29"/>
      <c r="J73" s="29"/>
    </row>
    <row r="74" s="2" customFormat="1" ht="60" customHeight="1" spans="1:10">
      <c r="A74" s="12"/>
      <c r="B74" s="12"/>
      <c r="C74" s="14"/>
      <c r="D74" s="22"/>
      <c r="E74" s="19" t="s">
        <v>222</v>
      </c>
      <c r="F74" s="16" t="s">
        <v>265</v>
      </c>
      <c r="G74" s="15" t="s">
        <v>63</v>
      </c>
      <c r="H74" s="12">
        <v>1</v>
      </c>
      <c r="I74" s="29"/>
      <c r="J74" s="29"/>
    </row>
    <row r="75" s="2" customFormat="1" ht="25" customHeight="1" spans="1:10">
      <c r="A75" s="12"/>
      <c r="B75" s="12"/>
      <c r="C75" s="14"/>
      <c r="D75" s="18" t="s">
        <v>195</v>
      </c>
      <c r="E75" s="19" t="s">
        <v>196</v>
      </c>
      <c r="F75" s="16" t="s">
        <v>197</v>
      </c>
      <c r="G75" s="15" t="s">
        <v>51</v>
      </c>
      <c r="H75" s="12">
        <v>1</v>
      </c>
      <c r="I75" s="29"/>
      <c r="J75" s="29"/>
    </row>
    <row r="76" s="2" customFormat="1" ht="71" customHeight="1" spans="1:10">
      <c r="A76" s="12"/>
      <c r="B76" s="12"/>
      <c r="C76" s="14"/>
      <c r="D76" s="18"/>
      <c r="E76" s="19" t="s">
        <v>200</v>
      </c>
      <c r="F76" s="16" t="s">
        <v>266</v>
      </c>
      <c r="G76" s="15" t="s">
        <v>63</v>
      </c>
      <c r="H76" s="12">
        <v>2</v>
      </c>
      <c r="I76" s="29"/>
      <c r="J76" s="29"/>
    </row>
    <row r="77" s="2" customFormat="1" ht="57" customHeight="1" spans="1:10">
      <c r="A77" s="12"/>
      <c r="B77" s="12"/>
      <c r="C77" s="14"/>
      <c r="D77" s="22"/>
      <c r="E77" s="19" t="s">
        <v>201</v>
      </c>
      <c r="F77" s="16" t="s">
        <v>265</v>
      </c>
      <c r="G77" s="15" t="s">
        <v>63</v>
      </c>
      <c r="H77" s="12">
        <v>1</v>
      </c>
      <c r="I77" s="29"/>
      <c r="J77" s="29"/>
    </row>
    <row r="78" s="2" customFormat="1" ht="83" customHeight="1" spans="1:10">
      <c r="A78" s="17">
        <v>19</v>
      </c>
      <c r="B78" s="17" t="s">
        <v>267</v>
      </c>
      <c r="C78" s="17" t="s">
        <v>268</v>
      </c>
      <c r="D78" s="12" t="s">
        <v>192</v>
      </c>
      <c r="E78" s="15" t="s">
        <v>193</v>
      </c>
      <c r="F78" s="16" t="s">
        <v>241</v>
      </c>
      <c r="G78" s="15" t="s">
        <v>63</v>
      </c>
      <c r="H78" s="12">
        <v>1</v>
      </c>
      <c r="I78" s="30">
        <v>6547</v>
      </c>
      <c r="J78" s="30"/>
    </row>
    <row r="79" s="2" customFormat="1" ht="25" customHeight="1" spans="1:10">
      <c r="A79" s="18"/>
      <c r="B79" s="18"/>
      <c r="C79" s="18"/>
      <c r="D79" s="12" t="s">
        <v>219</v>
      </c>
      <c r="E79" s="19" t="s">
        <v>196</v>
      </c>
      <c r="F79" s="37" t="s">
        <v>220</v>
      </c>
      <c r="G79" s="15" t="s">
        <v>51</v>
      </c>
      <c r="H79" s="12">
        <v>1</v>
      </c>
      <c r="I79" s="31"/>
      <c r="J79" s="31"/>
    </row>
    <row r="80" s="5" customFormat="1" ht="68" customHeight="1" spans="1:10">
      <c r="A80" s="18"/>
      <c r="B80" s="18"/>
      <c r="C80" s="18"/>
      <c r="D80" s="12"/>
      <c r="E80" s="19" t="s">
        <v>198</v>
      </c>
      <c r="F80" s="16" t="s">
        <v>269</v>
      </c>
      <c r="G80" s="15" t="s">
        <v>63</v>
      </c>
      <c r="H80" s="12">
        <v>2</v>
      </c>
      <c r="I80" s="31"/>
      <c r="J80" s="31"/>
    </row>
    <row r="81" s="5" customFormat="1" ht="59" customHeight="1" spans="1:10">
      <c r="A81" s="18"/>
      <c r="B81" s="18"/>
      <c r="C81" s="18"/>
      <c r="D81" s="12"/>
      <c r="E81" s="19" t="s">
        <v>222</v>
      </c>
      <c r="F81" s="16" t="s">
        <v>270</v>
      </c>
      <c r="G81" s="15" t="s">
        <v>63</v>
      </c>
      <c r="H81" s="12">
        <v>1</v>
      </c>
      <c r="I81" s="31"/>
      <c r="J81" s="31"/>
    </row>
    <row r="82" s="5" customFormat="1" ht="19" customHeight="1" spans="1:10">
      <c r="A82" s="18"/>
      <c r="B82" s="18"/>
      <c r="C82" s="18"/>
      <c r="D82" s="17" t="s">
        <v>195</v>
      </c>
      <c r="E82" s="19" t="s">
        <v>196</v>
      </c>
      <c r="F82" s="37" t="s">
        <v>197</v>
      </c>
      <c r="G82" s="15" t="s">
        <v>51</v>
      </c>
      <c r="H82" s="12">
        <v>1</v>
      </c>
      <c r="I82" s="31"/>
      <c r="J82" s="31"/>
    </row>
    <row r="83" s="5" customFormat="1" ht="73" customHeight="1" spans="1:10">
      <c r="A83" s="18"/>
      <c r="B83" s="18"/>
      <c r="C83" s="18"/>
      <c r="D83" s="18"/>
      <c r="E83" s="19" t="s">
        <v>200</v>
      </c>
      <c r="F83" s="16" t="s">
        <v>271</v>
      </c>
      <c r="G83" s="15" t="s">
        <v>63</v>
      </c>
      <c r="H83" s="12">
        <v>2</v>
      </c>
      <c r="I83" s="31"/>
      <c r="J83" s="31"/>
    </row>
    <row r="84" s="6" customFormat="1" ht="61" customHeight="1" spans="1:10">
      <c r="A84" s="22"/>
      <c r="B84" s="22"/>
      <c r="C84" s="22"/>
      <c r="D84" s="22"/>
      <c r="E84" s="19" t="s">
        <v>201</v>
      </c>
      <c r="F84" s="16" t="s">
        <v>270</v>
      </c>
      <c r="G84" s="15" t="s">
        <v>63</v>
      </c>
      <c r="H84" s="12">
        <v>1</v>
      </c>
      <c r="I84" s="32"/>
      <c r="J84" s="32"/>
    </row>
    <row r="85" s="2" customFormat="1" ht="22" customHeight="1" spans="1:10">
      <c r="A85" s="15">
        <v>20</v>
      </c>
      <c r="B85" s="15" t="s">
        <v>272</v>
      </c>
      <c r="C85" s="16" t="s">
        <v>273</v>
      </c>
      <c r="D85" s="15" t="s">
        <v>195</v>
      </c>
      <c r="E85" s="19" t="s">
        <v>196</v>
      </c>
      <c r="F85" s="37" t="s">
        <v>197</v>
      </c>
      <c r="G85" s="15" t="s">
        <v>51</v>
      </c>
      <c r="H85" s="12">
        <v>1</v>
      </c>
      <c r="I85" s="29">
        <v>3956.03</v>
      </c>
      <c r="J85" s="29"/>
    </row>
    <row r="86" s="2" customFormat="1" ht="67" customHeight="1" spans="1:10">
      <c r="A86" s="15"/>
      <c r="B86" s="15"/>
      <c r="C86" s="16"/>
      <c r="D86" s="15"/>
      <c r="E86" s="19" t="s">
        <v>200</v>
      </c>
      <c r="F86" s="16" t="s">
        <v>274</v>
      </c>
      <c r="G86" s="15" t="s">
        <v>63</v>
      </c>
      <c r="H86" s="12">
        <v>2</v>
      </c>
      <c r="I86" s="29"/>
      <c r="J86" s="29"/>
    </row>
    <row r="87" s="4" customFormat="1" ht="87" customHeight="1" spans="1:11">
      <c r="A87" s="15">
        <v>21</v>
      </c>
      <c r="B87" s="15" t="s">
        <v>275</v>
      </c>
      <c r="C87" s="16" t="s">
        <v>276</v>
      </c>
      <c r="D87" s="12" t="s">
        <v>192</v>
      </c>
      <c r="E87" s="15" t="s">
        <v>193</v>
      </c>
      <c r="F87" s="16" t="s">
        <v>277</v>
      </c>
      <c r="G87" s="15" t="s">
        <v>63</v>
      </c>
      <c r="H87" s="12">
        <v>1</v>
      </c>
      <c r="I87" s="29">
        <v>21350.3</v>
      </c>
      <c r="J87" s="29"/>
      <c r="K87" s="2"/>
    </row>
    <row r="88" s="4" customFormat="1" ht="25" customHeight="1" spans="1:11">
      <c r="A88" s="15"/>
      <c r="B88" s="15"/>
      <c r="C88" s="16"/>
      <c r="D88" s="17" t="s">
        <v>219</v>
      </c>
      <c r="E88" s="19" t="s">
        <v>196</v>
      </c>
      <c r="F88" s="16" t="s">
        <v>220</v>
      </c>
      <c r="G88" s="15" t="s">
        <v>51</v>
      </c>
      <c r="H88" s="12">
        <v>1</v>
      </c>
      <c r="I88" s="29"/>
      <c r="J88" s="29"/>
      <c r="K88" s="2"/>
    </row>
    <row r="89" s="4" customFormat="1" ht="71" customHeight="1" spans="1:11">
      <c r="A89" s="15"/>
      <c r="B89" s="15"/>
      <c r="C89" s="16"/>
      <c r="D89" s="18"/>
      <c r="E89" s="19" t="s">
        <v>198</v>
      </c>
      <c r="F89" s="16" t="s">
        <v>221</v>
      </c>
      <c r="G89" s="15" t="s">
        <v>63</v>
      </c>
      <c r="H89" s="12">
        <v>2</v>
      </c>
      <c r="I89" s="29"/>
      <c r="J89" s="29"/>
      <c r="K89" s="2"/>
    </row>
    <row r="90" s="4" customFormat="1" ht="60" customHeight="1" spans="1:11">
      <c r="A90" s="15"/>
      <c r="B90" s="15"/>
      <c r="C90" s="16"/>
      <c r="D90" s="22"/>
      <c r="E90" s="19" t="s">
        <v>222</v>
      </c>
      <c r="F90" s="16" t="s">
        <v>278</v>
      </c>
      <c r="G90" s="15" t="s">
        <v>63</v>
      </c>
      <c r="H90" s="12">
        <v>1</v>
      </c>
      <c r="I90" s="29"/>
      <c r="J90" s="29"/>
      <c r="K90" s="2"/>
    </row>
    <row r="91" s="4" customFormat="1" ht="25" customHeight="1" spans="1:11">
      <c r="A91" s="15"/>
      <c r="B91" s="15"/>
      <c r="C91" s="16"/>
      <c r="D91" s="12" t="s">
        <v>195</v>
      </c>
      <c r="E91" s="19" t="s">
        <v>196</v>
      </c>
      <c r="F91" s="16" t="s">
        <v>197</v>
      </c>
      <c r="G91" s="15" t="s">
        <v>51</v>
      </c>
      <c r="H91" s="12">
        <v>1</v>
      </c>
      <c r="I91" s="29"/>
      <c r="J91" s="29"/>
      <c r="K91" s="2"/>
    </row>
    <row r="92" s="4" customFormat="1" ht="71" customHeight="1" spans="1:11">
      <c r="A92" s="15"/>
      <c r="B92" s="15"/>
      <c r="C92" s="16"/>
      <c r="D92" s="12"/>
      <c r="E92" s="19" t="s">
        <v>200</v>
      </c>
      <c r="F92" s="16" t="s">
        <v>221</v>
      </c>
      <c r="G92" s="15" t="s">
        <v>63</v>
      </c>
      <c r="H92" s="12">
        <v>2</v>
      </c>
      <c r="I92" s="29"/>
      <c r="J92" s="29"/>
      <c r="K92" s="2"/>
    </row>
    <row r="93" s="4" customFormat="1" ht="84" customHeight="1" spans="1:11">
      <c r="A93" s="15">
        <v>22</v>
      </c>
      <c r="B93" s="15" t="s">
        <v>279</v>
      </c>
      <c r="C93" s="16" t="s">
        <v>280</v>
      </c>
      <c r="D93" s="12" t="s">
        <v>192</v>
      </c>
      <c r="E93" s="15" t="s">
        <v>193</v>
      </c>
      <c r="F93" s="16" t="s">
        <v>194</v>
      </c>
      <c r="G93" s="15" t="s">
        <v>63</v>
      </c>
      <c r="H93" s="12">
        <v>1</v>
      </c>
      <c r="I93" s="29">
        <v>10508</v>
      </c>
      <c r="J93" s="29"/>
      <c r="K93" s="2"/>
    </row>
    <row r="94" s="4" customFormat="1" ht="24" customHeight="1" spans="1:11">
      <c r="A94" s="15"/>
      <c r="B94" s="15"/>
      <c r="C94" s="16"/>
      <c r="D94" s="18" t="s">
        <v>219</v>
      </c>
      <c r="E94" s="19" t="s">
        <v>196</v>
      </c>
      <c r="F94" s="16" t="s">
        <v>220</v>
      </c>
      <c r="G94" s="15" t="s">
        <v>51</v>
      </c>
      <c r="H94" s="12">
        <v>1</v>
      </c>
      <c r="I94" s="29"/>
      <c r="J94" s="29"/>
      <c r="K94" s="2"/>
    </row>
    <row r="95" s="4" customFormat="1" ht="67" customHeight="1" spans="1:11">
      <c r="A95" s="15"/>
      <c r="B95" s="15"/>
      <c r="C95" s="16"/>
      <c r="D95" s="18"/>
      <c r="E95" s="19" t="s">
        <v>198</v>
      </c>
      <c r="F95" s="16" t="s">
        <v>281</v>
      </c>
      <c r="G95" s="15" t="s">
        <v>63</v>
      </c>
      <c r="H95" s="12">
        <v>2</v>
      </c>
      <c r="I95" s="29"/>
      <c r="J95" s="29"/>
      <c r="K95" s="2"/>
    </row>
    <row r="96" s="4" customFormat="1" ht="56" customHeight="1" spans="1:11">
      <c r="A96" s="15"/>
      <c r="B96" s="15"/>
      <c r="C96" s="16"/>
      <c r="D96" s="22"/>
      <c r="E96" s="19" t="s">
        <v>222</v>
      </c>
      <c r="F96" s="16" t="s">
        <v>261</v>
      </c>
      <c r="G96" s="15" t="s">
        <v>63</v>
      </c>
      <c r="H96" s="12">
        <v>1</v>
      </c>
      <c r="I96" s="29"/>
      <c r="J96" s="29"/>
      <c r="K96" s="2"/>
    </row>
    <row r="97" s="4" customFormat="1" ht="21" customHeight="1" spans="1:11">
      <c r="A97" s="15"/>
      <c r="B97" s="15"/>
      <c r="C97" s="16"/>
      <c r="D97" s="18" t="s">
        <v>195</v>
      </c>
      <c r="E97" s="19" t="s">
        <v>196</v>
      </c>
      <c r="F97" s="16" t="s">
        <v>197</v>
      </c>
      <c r="G97" s="15" t="s">
        <v>51</v>
      </c>
      <c r="H97" s="12">
        <v>1</v>
      </c>
      <c r="I97" s="29"/>
      <c r="J97" s="29"/>
      <c r="K97" s="2"/>
    </row>
    <row r="98" s="4" customFormat="1" ht="72" customHeight="1" spans="1:11">
      <c r="A98" s="15"/>
      <c r="B98" s="15"/>
      <c r="C98" s="16"/>
      <c r="D98" s="18"/>
      <c r="E98" s="19" t="s">
        <v>200</v>
      </c>
      <c r="F98" s="16" t="s">
        <v>281</v>
      </c>
      <c r="G98" s="15" t="s">
        <v>63</v>
      </c>
      <c r="H98" s="12">
        <v>2</v>
      </c>
      <c r="I98" s="29"/>
      <c r="J98" s="29"/>
      <c r="K98" s="2"/>
    </row>
    <row r="99" s="4" customFormat="1" ht="57" customHeight="1" spans="1:11">
      <c r="A99" s="15"/>
      <c r="B99" s="15"/>
      <c r="C99" s="16"/>
      <c r="D99" s="22"/>
      <c r="E99" s="19" t="s">
        <v>201</v>
      </c>
      <c r="F99" s="16" t="s">
        <v>261</v>
      </c>
      <c r="G99" s="15" t="s">
        <v>63</v>
      </c>
      <c r="H99" s="12">
        <v>1</v>
      </c>
      <c r="I99" s="29"/>
      <c r="J99" s="29"/>
      <c r="K99" s="2"/>
    </row>
    <row r="100" s="4" customFormat="1" ht="91" customHeight="1" spans="1:11">
      <c r="A100" s="24">
        <v>23</v>
      </c>
      <c r="B100" s="24" t="s">
        <v>282</v>
      </c>
      <c r="C100" s="24" t="s">
        <v>283</v>
      </c>
      <c r="D100" s="12" t="s">
        <v>192</v>
      </c>
      <c r="E100" s="15" t="s">
        <v>193</v>
      </c>
      <c r="F100" s="16" t="s">
        <v>194</v>
      </c>
      <c r="G100" s="15" t="s">
        <v>63</v>
      </c>
      <c r="H100" s="12">
        <v>1</v>
      </c>
      <c r="I100" s="30">
        <f>4971.91+2473.1</f>
        <v>7445.01</v>
      </c>
      <c r="J100" s="30"/>
      <c r="K100" s="2"/>
    </row>
    <row r="101" s="4" customFormat="1" ht="25" customHeight="1" spans="1:11">
      <c r="A101" s="25"/>
      <c r="B101" s="25"/>
      <c r="C101" s="25"/>
      <c r="D101" s="12" t="s">
        <v>219</v>
      </c>
      <c r="E101" s="19" t="s">
        <v>196</v>
      </c>
      <c r="F101" s="16" t="s">
        <v>220</v>
      </c>
      <c r="G101" s="15" t="s">
        <v>51</v>
      </c>
      <c r="H101" s="12">
        <v>1</v>
      </c>
      <c r="I101" s="31"/>
      <c r="J101" s="31"/>
      <c r="K101" s="2"/>
    </row>
    <row r="102" s="4" customFormat="1" ht="68" customHeight="1" spans="1:11">
      <c r="A102" s="25"/>
      <c r="B102" s="25"/>
      <c r="C102" s="25"/>
      <c r="D102" s="12"/>
      <c r="E102" s="19" t="s">
        <v>198</v>
      </c>
      <c r="F102" s="16" t="s">
        <v>284</v>
      </c>
      <c r="G102" s="15" t="s">
        <v>63</v>
      </c>
      <c r="H102" s="12">
        <v>2</v>
      </c>
      <c r="I102" s="31"/>
      <c r="J102" s="31"/>
      <c r="K102" s="2"/>
    </row>
    <row r="103" s="4" customFormat="1" ht="25" customHeight="1" spans="1:11">
      <c r="A103" s="25"/>
      <c r="B103" s="25"/>
      <c r="C103" s="25"/>
      <c r="D103" s="18" t="s">
        <v>195</v>
      </c>
      <c r="E103" s="19" t="s">
        <v>196</v>
      </c>
      <c r="F103" s="16" t="s">
        <v>197</v>
      </c>
      <c r="G103" s="15" t="s">
        <v>51</v>
      </c>
      <c r="H103" s="12">
        <v>1</v>
      </c>
      <c r="I103" s="31"/>
      <c r="J103" s="31"/>
      <c r="K103" s="2"/>
    </row>
    <row r="104" s="4" customFormat="1" ht="70" customHeight="1" spans="1:11">
      <c r="A104" s="26"/>
      <c r="B104" s="26"/>
      <c r="C104" s="26"/>
      <c r="D104" s="22"/>
      <c r="E104" s="19" t="s">
        <v>200</v>
      </c>
      <c r="F104" s="16" t="s">
        <v>285</v>
      </c>
      <c r="G104" s="15" t="s">
        <v>63</v>
      </c>
      <c r="H104" s="12">
        <v>2</v>
      </c>
      <c r="I104" s="32"/>
      <c r="J104" s="32"/>
      <c r="K104" s="2"/>
    </row>
    <row r="105" s="4" customFormat="1" ht="25" customHeight="1" spans="1:11">
      <c r="A105" s="24">
        <v>24</v>
      </c>
      <c r="B105" s="24" t="s">
        <v>286</v>
      </c>
      <c r="C105" s="16" t="s">
        <v>287</v>
      </c>
      <c r="D105" s="15" t="s">
        <v>195</v>
      </c>
      <c r="E105" s="19" t="s">
        <v>196</v>
      </c>
      <c r="F105" s="16" t="s">
        <v>197</v>
      </c>
      <c r="G105" s="15" t="s">
        <v>51</v>
      </c>
      <c r="H105" s="12">
        <v>1</v>
      </c>
      <c r="I105" s="29">
        <v>952.24</v>
      </c>
      <c r="J105" s="29"/>
      <c r="K105" s="2"/>
    </row>
    <row r="106" s="4" customFormat="1" ht="71" customHeight="1" spans="1:11">
      <c r="A106" s="25"/>
      <c r="B106" s="25"/>
      <c r="C106" s="16"/>
      <c r="D106" s="15"/>
      <c r="E106" s="19" t="s">
        <v>198</v>
      </c>
      <c r="F106" s="16" t="s">
        <v>246</v>
      </c>
      <c r="G106" s="15" t="s">
        <v>63</v>
      </c>
      <c r="H106" s="12">
        <v>2</v>
      </c>
      <c r="I106" s="29"/>
      <c r="J106" s="29"/>
      <c r="K106" s="2"/>
    </row>
    <row r="107" s="4" customFormat="1" ht="74" customHeight="1" spans="1:11">
      <c r="A107" s="26"/>
      <c r="B107" s="26"/>
      <c r="C107" s="16"/>
      <c r="D107" s="15"/>
      <c r="E107" s="19" t="s">
        <v>200</v>
      </c>
      <c r="F107" s="16" t="s">
        <v>288</v>
      </c>
      <c r="G107" s="15" t="s">
        <v>63</v>
      </c>
      <c r="H107" s="12">
        <v>2</v>
      </c>
      <c r="I107" s="29"/>
      <c r="J107" s="29"/>
      <c r="K107" s="2"/>
    </row>
    <row r="108" s="4" customFormat="1" ht="96" customHeight="1" spans="1:11">
      <c r="A108" s="15">
        <v>25</v>
      </c>
      <c r="B108" s="15" t="s">
        <v>289</v>
      </c>
      <c r="C108" s="16" t="s">
        <v>290</v>
      </c>
      <c r="D108" s="12" t="s">
        <v>192</v>
      </c>
      <c r="E108" s="15" t="s">
        <v>193</v>
      </c>
      <c r="F108" s="16" t="s">
        <v>241</v>
      </c>
      <c r="G108" s="15" t="s">
        <v>63</v>
      </c>
      <c r="H108" s="12">
        <v>1</v>
      </c>
      <c r="I108" s="29">
        <v>2951.08</v>
      </c>
      <c r="J108" s="29"/>
      <c r="K108" s="2"/>
    </row>
    <row r="109" s="4" customFormat="1" ht="25" customHeight="1" spans="1:11">
      <c r="A109" s="15"/>
      <c r="B109" s="15"/>
      <c r="C109" s="16"/>
      <c r="D109" s="15" t="s">
        <v>195</v>
      </c>
      <c r="E109" s="19" t="s">
        <v>196</v>
      </c>
      <c r="F109" s="16" t="s">
        <v>197</v>
      </c>
      <c r="G109" s="15" t="s">
        <v>51</v>
      </c>
      <c r="H109" s="12">
        <v>1</v>
      </c>
      <c r="I109" s="29"/>
      <c r="J109" s="29"/>
      <c r="K109" s="2"/>
    </row>
    <row r="110" s="4" customFormat="1" ht="71" customHeight="1" spans="1:11">
      <c r="A110" s="15"/>
      <c r="B110" s="15"/>
      <c r="C110" s="16"/>
      <c r="D110" s="15"/>
      <c r="E110" s="19" t="s">
        <v>200</v>
      </c>
      <c r="F110" s="16" t="s">
        <v>291</v>
      </c>
      <c r="G110" s="15" t="s">
        <v>63</v>
      </c>
      <c r="H110" s="12">
        <v>2</v>
      </c>
      <c r="I110" s="29"/>
      <c r="J110" s="29"/>
      <c r="K110" s="2"/>
    </row>
    <row r="111" s="4" customFormat="1" ht="69" customHeight="1" spans="1:11">
      <c r="A111" s="15"/>
      <c r="B111" s="15"/>
      <c r="C111" s="16"/>
      <c r="D111" s="15"/>
      <c r="E111" s="19" t="s">
        <v>201</v>
      </c>
      <c r="F111" s="16" t="s">
        <v>292</v>
      </c>
      <c r="G111" s="15" t="s">
        <v>63</v>
      </c>
      <c r="H111" s="12">
        <v>1</v>
      </c>
      <c r="I111" s="29"/>
      <c r="J111" s="29"/>
      <c r="K111" s="2"/>
    </row>
    <row r="112" s="4" customFormat="1" ht="94" customHeight="1" spans="1:11">
      <c r="A112" s="15">
        <v>26</v>
      </c>
      <c r="B112" s="15" t="s">
        <v>293</v>
      </c>
      <c r="C112" s="16" t="s">
        <v>294</v>
      </c>
      <c r="D112" s="12" t="s">
        <v>192</v>
      </c>
      <c r="E112" s="15" t="s">
        <v>193</v>
      </c>
      <c r="F112" s="16" t="s">
        <v>241</v>
      </c>
      <c r="G112" s="15" t="s">
        <v>63</v>
      </c>
      <c r="H112" s="12">
        <v>1</v>
      </c>
      <c r="I112" s="29">
        <v>6675.06</v>
      </c>
      <c r="J112" s="29"/>
      <c r="K112" s="2"/>
    </row>
    <row r="113" s="4" customFormat="1" ht="23" customHeight="1" spans="1:11">
      <c r="A113" s="15"/>
      <c r="B113" s="15"/>
      <c r="C113" s="16"/>
      <c r="D113" s="17" t="s">
        <v>219</v>
      </c>
      <c r="E113" s="19" t="s">
        <v>196</v>
      </c>
      <c r="F113" s="16" t="s">
        <v>220</v>
      </c>
      <c r="G113" s="15" t="s">
        <v>51</v>
      </c>
      <c r="H113" s="12">
        <v>1</v>
      </c>
      <c r="I113" s="29"/>
      <c r="J113" s="29"/>
      <c r="K113" s="2"/>
    </row>
    <row r="114" s="4" customFormat="1" ht="75" customHeight="1" spans="1:11">
      <c r="A114" s="15"/>
      <c r="B114" s="15"/>
      <c r="C114" s="16"/>
      <c r="D114" s="18"/>
      <c r="E114" s="19" t="s">
        <v>198</v>
      </c>
      <c r="F114" s="16" t="s">
        <v>295</v>
      </c>
      <c r="G114" s="15" t="s">
        <v>63</v>
      </c>
      <c r="H114" s="12">
        <v>2</v>
      </c>
      <c r="I114" s="29"/>
      <c r="J114" s="29"/>
      <c r="K114" s="2"/>
    </row>
    <row r="115" s="4" customFormat="1" ht="78" customHeight="1" spans="1:11">
      <c r="A115" s="15"/>
      <c r="B115" s="15"/>
      <c r="C115" s="16"/>
      <c r="D115" s="22"/>
      <c r="E115" s="19" t="s">
        <v>222</v>
      </c>
      <c r="F115" s="16" t="s">
        <v>261</v>
      </c>
      <c r="G115" s="15" t="s">
        <v>63</v>
      </c>
      <c r="H115" s="12">
        <v>1</v>
      </c>
      <c r="I115" s="29"/>
      <c r="J115" s="29"/>
      <c r="K115" s="2"/>
    </row>
    <row r="116" s="4" customFormat="1" ht="22" customHeight="1" spans="1:11">
      <c r="A116" s="15"/>
      <c r="B116" s="15"/>
      <c r="C116" s="16"/>
      <c r="D116" s="17" t="s">
        <v>195</v>
      </c>
      <c r="E116" s="19" t="s">
        <v>196</v>
      </c>
      <c r="F116" s="16" t="s">
        <v>197</v>
      </c>
      <c r="G116" s="15" t="s">
        <v>51</v>
      </c>
      <c r="H116" s="12">
        <v>1</v>
      </c>
      <c r="I116" s="29"/>
      <c r="J116" s="29"/>
      <c r="K116" s="2"/>
    </row>
    <row r="117" s="4" customFormat="1" ht="64" customHeight="1" spans="1:11">
      <c r="A117" s="15"/>
      <c r="B117" s="15"/>
      <c r="C117" s="16"/>
      <c r="D117" s="22"/>
      <c r="E117" s="19" t="s">
        <v>200</v>
      </c>
      <c r="F117" s="16" t="s">
        <v>291</v>
      </c>
      <c r="G117" s="15" t="s">
        <v>63</v>
      </c>
      <c r="H117" s="12">
        <v>2</v>
      </c>
      <c r="I117" s="29"/>
      <c r="J117" s="29"/>
      <c r="K117" s="2"/>
    </row>
    <row r="118" s="3" customFormat="1" ht="24" customHeight="1" spans="1:11">
      <c r="A118" s="38" t="s">
        <v>180</v>
      </c>
      <c r="B118" s="39"/>
      <c r="C118" s="39"/>
      <c r="D118" s="39"/>
      <c r="E118" s="39"/>
      <c r="F118" s="39"/>
      <c r="G118" s="39"/>
      <c r="H118" s="40"/>
      <c r="I118" s="29">
        <f>SUM(I4:I117)</f>
        <v>128168.42</v>
      </c>
      <c r="J118" s="29">
        <f>SUM(J4:J117)</f>
        <v>0</v>
      </c>
      <c r="K118" s="2"/>
    </row>
    <row r="119" ht="55" customHeight="1" spans="1:10">
      <c r="A119" s="41" t="s">
        <v>296</v>
      </c>
      <c r="B119" s="41"/>
      <c r="C119" s="41"/>
      <c r="D119" s="41"/>
      <c r="E119" s="41"/>
      <c r="F119" s="41"/>
      <c r="G119" s="41"/>
      <c r="H119" s="41"/>
      <c r="I119" s="41"/>
      <c r="J119" s="41"/>
    </row>
  </sheetData>
  <mergeCells count="172">
    <mergeCell ref="A1:J1"/>
    <mergeCell ref="A2:J2"/>
    <mergeCell ref="A118:H118"/>
    <mergeCell ref="A119:J119"/>
    <mergeCell ref="A4:A8"/>
    <mergeCell ref="A9:A10"/>
    <mergeCell ref="A11:A12"/>
    <mergeCell ref="A13:A14"/>
    <mergeCell ref="A15:A17"/>
    <mergeCell ref="A18:A24"/>
    <mergeCell ref="A25:A27"/>
    <mergeCell ref="A28:A34"/>
    <mergeCell ref="A35:A36"/>
    <mergeCell ref="A37:A39"/>
    <mergeCell ref="A40:A41"/>
    <mergeCell ref="A42:A46"/>
    <mergeCell ref="A47:A48"/>
    <mergeCell ref="A49:A55"/>
    <mergeCell ref="A56:A57"/>
    <mergeCell ref="A58:A64"/>
    <mergeCell ref="A65:A70"/>
    <mergeCell ref="A71:A77"/>
    <mergeCell ref="A78:A84"/>
    <mergeCell ref="A85:A86"/>
    <mergeCell ref="A87:A92"/>
    <mergeCell ref="A93:A99"/>
    <mergeCell ref="A100:A104"/>
    <mergeCell ref="A105:A107"/>
    <mergeCell ref="A108:A111"/>
    <mergeCell ref="A112:A117"/>
    <mergeCell ref="B4:B8"/>
    <mergeCell ref="B9:B10"/>
    <mergeCell ref="B11:B12"/>
    <mergeCell ref="B13:B14"/>
    <mergeCell ref="B15:B17"/>
    <mergeCell ref="B18:B24"/>
    <mergeCell ref="B25:B27"/>
    <mergeCell ref="B28:B34"/>
    <mergeCell ref="B35:B36"/>
    <mergeCell ref="B37:B39"/>
    <mergeCell ref="B40:B41"/>
    <mergeCell ref="B42:B46"/>
    <mergeCell ref="B47:B48"/>
    <mergeCell ref="B49:B55"/>
    <mergeCell ref="B56:B57"/>
    <mergeCell ref="B58:B64"/>
    <mergeCell ref="B65:B70"/>
    <mergeCell ref="B71:B77"/>
    <mergeCell ref="B78:B84"/>
    <mergeCell ref="B85:B86"/>
    <mergeCell ref="B87:B92"/>
    <mergeCell ref="B93:B99"/>
    <mergeCell ref="B100:B104"/>
    <mergeCell ref="B105:B107"/>
    <mergeCell ref="B108:B111"/>
    <mergeCell ref="B112:B117"/>
    <mergeCell ref="C4:C8"/>
    <mergeCell ref="C9:C10"/>
    <mergeCell ref="C11:C12"/>
    <mergeCell ref="C13:C14"/>
    <mergeCell ref="C15:C17"/>
    <mergeCell ref="C18:C24"/>
    <mergeCell ref="C25:C27"/>
    <mergeCell ref="C28:C34"/>
    <mergeCell ref="C35:C36"/>
    <mergeCell ref="C37:C39"/>
    <mergeCell ref="C40:C41"/>
    <mergeCell ref="C42:C46"/>
    <mergeCell ref="C47:C48"/>
    <mergeCell ref="C49:C55"/>
    <mergeCell ref="C56:C57"/>
    <mergeCell ref="C58:C64"/>
    <mergeCell ref="C65:C70"/>
    <mergeCell ref="C71:C77"/>
    <mergeCell ref="C78:C84"/>
    <mergeCell ref="C85:C86"/>
    <mergeCell ref="C87:C92"/>
    <mergeCell ref="C93:C99"/>
    <mergeCell ref="C100:C104"/>
    <mergeCell ref="C105:C107"/>
    <mergeCell ref="C108:C111"/>
    <mergeCell ref="C112:C117"/>
    <mergeCell ref="D5:D8"/>
    <mergeCell ref="D9:D10"/>
    <mergeCell ref="D11:D12"/>
    <mergeCell ref="D13:D14"/>
    <mergeCell ref="D15:D17"/>
    <mergeCell ref="D19:D21"/>
    <mergeCell ref="D22:D24"/>
    <mergeCell ref="D25:D27"/>
    <mergeCell ref="D29:D31"/>
    <mergeCell ref="D32:D34"/>
    <mergeCell ref="D35:D36"/>
    <mergeCell ref="D38:D39"/>
    <mergeCell ref="D40:D41"/>
    <mergeCell ref="D43:D44"/>
    <mergeCell ref="D45:D46"/>
    <mergeCell ref="D47:D48"/>
    <mergeCell ref="D50:D52"/>
    <mergeCell ref="D53:D55"/>
    <mergeCell ref="D56:D57"/>
    <mergeCell ref="D59:D61"/>
    <mergeCell ref="D62:D64"/>
    <mergeCell ref="D66:D68"/>
    <mergeCell ref="D69:D70"/>
    <mergeCell ref="D72:D74"/>
    <mergeCell ref="D75:D77"/>
    <mergeCell ref="D79:D81"/>
    <mergeCell ref="D82:D84"/>
    <mergeCell ref="D85:D86"/>
    <mergeCell ref="D88:D90"/>
    <mergeCell ref="D91:D92"/>
    <mergeCell ref="D94:D96"/>
    <mergeCell ref="D97:D99"/>
    <mergeCell ref="D101:D102"/>
    <mergeCell ref="D103:D104"/>
    <mergeCell ref="D105:D107"/>
    <mergeCell ref="D109:D111"/>
    <mergeCell ref="D113:D115"/>
    <mergeCell ref="D116:D117"/>
    <mergeCell ref="I4:I8"/>
    <mergeCell ref="I9:I10"/>
    <mergeCell ref="I11:I12"/>
    <mergeCell ref="I13:I14"/>
    <mergeCell ref="I15:I17"/>
    <mergeCell ref="I18:I24"/>
    <mergeCell ref="I25:I27"/>
    <mergeCell ref="I28:I34"/>
    <mergeCell ref="I35:I36"/>
    <mergeCell ref="I37:I39"/>
    <mergeCell ref="I40:I41"/>
    <mergeCell ref="I42:I46"/>
    <mergeCell ref="I47:I48"/>
    <mergeCell ref="I49:I55"/>
    <mergeCell ref="I56:I57"/>
    <mergeCell ref="I58:I64"/>
    <mergeCell ref="I65:I70"/>
    <mergeCell ref="I71:I77"/>
    <mergeCell ref="I78:I84"/>
    <mergeCell ref="I85:I86"/>
    <mergeCell ref="I87:I92"/>
    <mergeCell ref="I93:I99"/>
    <mergeCell ref="I100:I104"/>
    <mergeCell ref="I105:I107"/>
    <mergeCell ref="I108:I111"/>
    <mergeCell ref="I112:I117"/>
    <mergeCell ref="J4:J8"/>
    <mergeCell ref="J9:J10"/>
    <mergeCell ref="J11:J12"/>
    <mergeCell ref="J13:J14"/>
    <mergeCell ref="J15:J17"/>
    <mergeCell ref="J18:J24"/>
    <mergeCell ref="J25:J27"/>
    <mergeCell ref="J28:J34"/>
    <mergeCell ref="J35:J36"/>
    <mergeCell ref="J37:J39"/>
    <mergeCell ref="J40:J41"/>
    <mergeCell ref="J42:J46"/>
    <mergeCell ref="J47:J48"/>
    <mergeCell ref="J49:J55"/>
    <mergeCell ref="J56:J57"/>
    <mergeCell ref="J58:J64"/>
    <mergeCell ref="J65:J70"/>
    <mergeCell ref="J71:J77"/>
    <mergeCell ref="J78:J84"/>
    <mergeCell ref="J85:J86"/>
    <mergeCell ref="J87:J92"/>
    <mergeCell ref="J93:J99"/>
    <mergeCell ref="J100:J104"/>
    <mergeCell ref="J105:J107"/>
    <mergeCell ref="J108:J111"/>
    <mergeCell ref="J112:J117"/>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oddFooter>&amp;C第 &amp;P 页，共 &amp;N 页</oddFooter>
  </headerFooter>
  <rowBreaks count="10" manualBreakCount="10">
    <brk id="17" max="9" man="1"/>
    <brk id="27" max="9" man="1"/>
    <brk id="41" max="9" man="1"/>
    <brk id="55" max="9" man="1"/>
    <brk id="70" max="9" man="1"/>
    <brk id="84" max="9" man="1"/>
    <brk id="99" max="9" man="1"/>
    <brk id="111" max="9" man="1"/>
    <brk id="119" max="16383" man="1"/>
    <brk id="11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投标报价</vt:lpstr>
      <vt:lpstr>招标工程量清单</vt:lpstr>
      <vt:lpstr>投标报价汇总表（维修）</vt:lpstr>
      <vt:lpstr>清单与计价表（维修）</vt:lpstr>
      <vt:lpstr>投标报价汇总表（维保）</vt:lpstr>
      <vt:lpstr>清单与计价表（维保）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刘汉华</cp:lastModifiedBy>
  <dcterms:created xsi:type="dcterms:W3CDTF">1996-12-17T01:32:00Z</dcterms:created>
  <dcterms:modified xsi:type="dcterms:W3CDTF">2022-01-17T08:54:23Z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2C0A3DBFAD954B948302E283CB625299</vt:lpwstr>
  </property>
  <property fmtid="{D5CDD505-2E9C-101B-9397-08002B2CF9AE}" pid="3" name="KSOProductBuildVer">
    <vt:lpwstr>2052-11.1.0.11294</vt:lpwstr>
  </property>
  <property fmtid="{D5CDD505-2E9C-101B-9397-08002B2CF9AE}" pid="4" name="KSOReadingLayout">
    <vt:bool>false</vt:bool>
  </property>
</Properties>
</file>