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390" firstSheet="1" activeTab="1"/>
  </bookViews>
  <sheets>
    <sheet name="投标报价封面" sheetId="6" state="hidden" r:id="rId1"/>
    <sheet name="投标报价汇总表" sheetId="5" r:id="rId2"/>
    <sheet name="清单与计价表" sheetId="4" r:id="rId3"/>
  </sheets>
  <externalReferences>
    <externalReference r:id="rId4"/>
  </externalReferences>
  <definedNames>
    <definedName name="_xlnm.Print_Area" localSheetId="2">清单与计价表!$A$1:$J$90</definedName>
    <definedName name="_xlnm.Print_Titles" localSheetId="2">清单与计价表!$1:$3</definedName>
    <definedName name="_xlnm._FilterDatabase" localSheetId="2" hidden="1">清单与计价表!$A$1:$J$90</definedName>
  </definedNames>
  <calcPr calcId="144525"/>
</workbook>
</file>

<file path=xl/sharedStrings.xml><?xml version="1.0" encoding="utf-8"?>
<sst xmlns="http://schemas.openxmlformats.org/spreadsheetml/2006/main" count="298" uniqueCount="106">
  <si>
    <t>2022年白云区供销总公司物业消防设备
维护保养项目</t>
  </si>
  <si>
    <t>投 标 总 价</t>
  </si>
  <si>
    <t>项 目 名 称：</t>
  </si>
  <si>
    <t>投 标 总 价：</t>
  </si>
  <si>
    <t>（小写）：</t>
  </si>
  <si>
    <t>（大写）：</t>
  </si>
  <si>
    <t>投  标  人：</t>
  </si>
  <si>
    <t>(单位盖章)</t>
  </si>
  <si>
    <t>法定代表人
或其授权人：</t>
  </si>
  <si>
    <t>(签字或盖章)</t>
  </si>
  <si>
    <t>编  制  人：</t>
  </si>
  <si>
    <t>（造价人员签字盖专用章）</t>
  </si>
  <si>
    <t xml:space="preserve">编 制 时 间：  </t>
  </si>
  <si>
    <t>工程量清单报价汇总表</t>
  </si>
  <si>
    <t>项目名称：2023年度物业变配电设施设备维护保养项目</t>
  </si>
  <si>
    <t>序号</t>
  </si>
  <si>
    <t>项目名称</t>
  </si>
  <si>
    <t>计量单位</t>
  </si>
  <si>
    <t>数量</t>
  </si>
  <si>
    <t>单价(元)</t>
  </si>
  <si>
    <t>合价(元)</t>
  </si>
  <si>
    <t>备注</t>
  </si>
  <si>
    <t>项</t>
  </si>
  <si>
    <t>A</t>
  </si>
  <si>
    <t>小计</t>
  </si>
  <si>
    <t>B</t>
  </si>
  <si>
    <t>税金（A）×6%</t>
  </si>
  <si>
    <t>C</t>
  </si>
  <si>
    <t>含税合计（A+B）</t>
  </si>
  <si>
    <t>变配电设施设备维护保养项目清单与计价表</t>
  </si>
  <si>
    <t>项目地址</t>
  </si>
  <si>
    <t>主要设备明细</t>
  </si>
  <si>
    <t>设备型号</t>
  </si>
  <si>
    <t>部分现有设备厂牌</t>
  </si>
  <si>
    <t>单价（元）</t>
  </si>
  <si>
    <t>合价（元）</t>
  </si>
  <si>
    <t>嘉禾丰兴商业广场</t>
  </si>
  <si>
    <t>广花路西侧加禾墟东街68号,4号,加禾东横街20号,12号</t>
  </si>
  <si>
    <t>800K变压器</t>
  </si>
  <si>
    <t>S11-800</t>
  </si>
  <si>
    <t>明珠电气股份有限公司</t>
  </si>
  <si>
    <t>台</t>
  </si>
  <si>
    <t>高压柜</t>
  </si>
  <si>
    <t>KYN</t>
  </si>
  <si>
    <t>广东中兴电器开关股份有限公司</t>
  </si>
  <si>
    <t>具</t>
  </si>
  <si>
    <t>直流屏电柜蓄电池系统</t>
  </si>
  <si>
    <t>套</t>
  </si>
  <si>
    <t>低压柜</t>
  </si>
  <si>
    <t>GCL</t>
  </si>
  <si>
    <t>佛山市顺德区永丰机电设备实业有限公司</t>
  </si>
  <si>
    <t>零序保护</t>
  </si>
  <si>
    <t>瓦斯保护</t>
  </si>
  <si>
    <t>高压电缆（100米内）</t>
  </si>
  <si>
    <t>户内电缆头</t>
  </si>
  <si>
    <t>避雷器</t>
  </si>
  <si>
    <t>组</t>
  </si>
  <si>
    <t>直流电动操作定时限保护</t>
  </si>
  <si>
    <t>石井百货公司</t>
  </si>
  <si>
    <t>石井桥头直街1号</t>
  </si>
  <si>
    <t>250K变压器</t>
  </si>
  <si>
    <t>S11-250</t>
  </si>
  <si>
    <t>广州南方电力集团电器有限公司</t>
  </si>
  <si>
    <t>HXGN</t>
  </si>
  <si>
    <t>GGD</t>
  </si>
  <si>
    <t>石井槎头商铺</t>
  </si>
  <si>
    <t>白云区石井镇西槎路槎头大街753-763号</t>
  </si>
  <si>
    <t>海南威特电气集团有限公司</t>
  </si>
  <si>
    <t>广东顺德怡洋电器设备有限公司</t>
  </si>
  <si>
    <t>直流屏电柜（蓄电池系统）</t>
  </si>
  <si>
    <t>高压电缆（370米）</t>
  </si>
  <si>
    <t>太和生产资料</t>
  </si>
  <si>
    <t>白云区太和镇朝亮中路18、20、22、24、26号</t>
  </si>
  <si>
    <t>630K变压器（干式）</t>
  </si>
  <si>
    <t>SCB11-630KVA</t>
  </si>
  <si>
    <t>广州白云电器设备股份有限公司</t>
  </si>
  <si>
    <t>人和旧办公室</t>
  </si>
  <si>
    <t>人和镇人和墟大街22号</t>
  </si>
  <si>
    <t>315K变压器</t>
  </si>
  <si>
    <t>S11-315</t>
  </si>
  <si>
    <t>江村综合商场</t>
  </si>
  <si>
    <t>江高镇江同路149号</t>
  </si>
  <si>
    <t>630K变压器</t>
  </si>
  <si>
    <t>S11-630</t>
  </si>
  <si>
    <t>竹料茶楼</t>
  </si>
  <si>
    <t>白云区竹料镇竹料大街82号</t>
  </si>
  <si>
    <t>630k变压器</t>
  </si>
  <si>
    <t>高压电缆（260米）</t>
  </si>
  <si>
    <t>竹料旧酱场</t>
  </si>
  <si>
    <t>白云区竹料镇竹料大街136号</t>
  </si>
  <si>
    <t>S11-M-630/10</t>
  </si>
  <si>
    <t>广州市乾式变压器有限公司</t>
  </si>
  <si>
    <t>HXGN-12</t>
  </si>
  <si>
    <t>广州市白云区新城市电器厂</t>
  </si>
  <si>
    <t>中和厂房</t>
  </si>
  <si>
    <t>竹料中和路320号</t>
  </si>
  <si>
    <t>S11-315/10</t>
  </si>
  <si>
    <t>广州市新里程变压器有限公司</t>
  </si>
  <si>
    <t>沙岗岭厂房</t>
  </si>
  <si>
    <t>白云区钟落潭镇沙岗岭路60号</t>
  </si>
  <si>
    <t>新和厂房</t>
  </si>
  <si>
    <t>白云区钟落潭镇新和西街33号</t>
  </si>
  <si>
    <t>200K变压器</t>
  </si>
  <si>
    <t>S11-200</t>
  </si>
  <si>
    <t>合计</t>
  </si>
  <si>
    <t>说明：
1.电缆不足100米按100米计算；
2.以上报价均含人工费、材料费、机械费、管理费、利润及相应的风险； 
3.以上报价应包括为按现场设备实际情况及规范要求完成该清单项目所需要的其他附属工作内容所涉及的一切费用。</t>
  </si>
</sst>
</file>

<file path=xl/styles.xml><?xml version="1.0" encoding="utf-8"?>
<styleSheet xmlns="http://schemas.openxmlformats.org/spreadsheetml/2006/main">
  <numFmts count="8">
    <numFmt numFmtId="42" formatCode="_ &quot;￥&quot;* #,##0_ ;_ &quot;￥&quot;* \-#,##0_ ;_ &quot;￥&quot;* &quot;-&quot;_ ;_ @_ "/>
    <numFmt numFmtId="43" formatCode="_ * #,##0.00_ ;_ * \-#,##0.00_ ;_ * &quot;-&quot;??_ ;_ @_ "/>
    <numFmt numFmtId="41" formatCode="_ * #,##0_ ;_ * \-#,##0_ ;_ * &quot;-&quot;_ ;_ @_ "/>
    <numFmt numFmtId="5" formatCode="&quot;￥&quot;#,##0;&quot;￥&quot;\-#,##0"/>
    <numFmt numFmtId="44" formatCode="_ &quot;￥&quot;* #,##0.00_ ;_ &quot;￥&quot;* \-#,##0.00_ ;_ &quot;￥&quot;* &quot;-&quot;??_ ;_ @_ "/>
    <numFmt numFmtId="176" formatCode="0.00_);[Red]\(0.00\)"/>
    <numFmt numFmtId="177" formatCode="0.00_ "/>
    <numFmt numFmtId="178" formatCode="[DBNum2][$RMB]General;[Red][DBNum2][$RMB]General"/>
  </numFmts>
  <fonts count="32">
    <font>
      <sz val="12"/>
      <name val="宋体"/>
      <charset val="134"/>
    </font>
    <font>
      <sz val="10"/>
      <name val="宋体"/>
      <charset val="134"/>
    </font>
    <font>
      <b/>
      <sz val="10"/>
      <name val="宋体"/>
      <charset val="134"/>
    </font>
    <font>
      <sz val="10"/>
      <color indexed="10"/>
      <name val="宋体"/>
      <charset val="134"/>
    </font>
    <font>
      <b/>
      <sz val="10"/>
      <color indexed="10"/>
      <name val="宋体"/>
      <charset val="134"/>
    </font>
    <font>
      <b/>
      <sz val="20"/>
      <name val="宋体"/>
      <charset val="134"/>
    </font>
    <font>
      <sz val="11"/>
      <name val="宋体"/>
      <charset val="134"/>
    </font>
    <font>
      <b/>
      <sz val="11"/>
      <name val="宋体"/>
      <charset val="134"/>
    </font>
    <font>
      <b/>
      <sz val="12"/>
      <name val="宋体"/>
      <charset val="134"/>
    </font>
    <font>
      <u/>
      <sz val="12"/>
      <name val="宋体"/>
      <charset val="134"/>
    </font>
    <font>
      <sz val="11"/>
      <color indexed="8"/>
      <name val="宋体"/>
      <charset val="134"/>
    </font>
    <font>
      <sz val="11"/>
      <color indexed="62"/>
      <name val="宋体"/>
      <charset val="134"/>
    </font>
    <font>
      <sz val="11"/>
      <color indexed="20"/>
      <name val="宋体"/>
      <charset val="134"/>
    </font>
    <font>
      <sz val="11"/>
      <color indexed="9"/>
      <name val="宋体"/>
      <charset val="134"/>
    </font>
    <font>
      <u/>
      <sz val="10.2"/>
      <color indexed="12"/>
      <name val="宋体"/>
      <charset val="134"/>
    </font>
    <font>
      <u/>
      <sz val="10.2"/>
      <color indexed="36"/>
      <name val="宋体"/>
      <charset val="134"/>
    </font>
    <font>
      <sz val="12"/>
      <color indexed="8"/>
      <name val="宋体"/>
      <charset val="134"/>
    </font>
    <font>
      <b/>
      <sz val="11"/>
      <color indexed="54"/>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sz val="11"/>
      <color indexed="52"/>
      <name val="宋体"/>
      <charset val="134"/>
    </font>
    <font>
      <b/>
      <sz val="11"/>
      <color indexed="63"/>
      <name val="宋体"/>
      <charset val="134"/>
    </font>
    <font>
      <b/>
      <sz val="11"/>
      <color indexed="52"/>
      <name val="宋体"/>
      <charset val="134"/>
    </font>
    <font>
      <b/>
      <sz val="11"/>
      <color indexed="9"/>
      <name val="宋体"/>
      <charset val="134"/>
    </font>
    <font>
      <b/>
      <sz val="11"/>
      <color indexed="8"/>
      <name val="宋体"/>
      <charset val="134"/>
    </font>
    <font>
      <sz val="11"/>
      <color indexed="17"/>
      <name val="宋体"/>
      <charset val="134"/>
    </font>
    <font>
      <sz val="11"/>
      <color indexed="60"/>
      <name val="宋体"/>
      <charset val="134"/>
    </font>
    <font>
      <sz val="9"/>
      <color theme="1"/>
      <name val="宋体"/>
      <charset val="134"/>
      <scheme val="minor"/>
    </font>
    <font>
      <sz val="11"/>
      <name val="ＭＳ Ｐゴシック"/>
      <charset val="134"/>
    </font>
  </fonts>
  <fills count="19">
    <fill>
      <patternFill patternType="none"/>
    </fill>
    <fill>
      <patternFill patternType="gray125"/>
    </fill>
    <fill>
      <patternFill patternType="solid">
        <fgColor indexed="9"/>
        <bgColor indexed="64"/>
      </patternFill>
    </fill>
    <fill>
      <patternFill patternType="solid">
        <fgColor indexed="9"/>
        <bgColor indexed="1"/>
      </patternFill>
    </fill>
    <fill>
      <patternFill patternType="solid">
        <fgColor indexed="22"/>
        <bgColor indexed="64"/>
      </patternFill>
    </fill>
    <fill>
      <patternFill patternType="solid">
        <fgColor indexed="47"/>
        <bgColor indexed="64"/>
      </patternFill>
    </fill>
    <fill>
      <patternFill patternType="solid">
        <fgColor indexed="45"/>
        <bgColor indexed="64"/>
      </patternFill>
    </fill>
    <fill>
      <patternFill patternType="solid">
        <fgColor indexed="26"/>
        <bgColor indexed="64"/>
      </patternFill>
    </fill>
    <fill>
      <patternFill patternType="solid">
        <fgColor indexed="43"/>
        <bgColor indexed="64"/>
      </patternFill>
    </fill>
    <fill>
      <patternFill patternType="solid">
        <fgColor indexed="44"/>
        <bgColor indexed="64"/>
      </patternFill>
    </fill>
    <fill>
      <patternFill patternType="solid">
        <fgColor indexed="27"/>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31"/>
        <bgColor indexed="64"/>
      </patternFill>
    </fill>
    <fill>
      <patternFill patternType="solid">
        <fgColor indexed="49"/>
        <bgColor indexed="64"/>
      </patternFill>
    </fill>
    <fill>
      <patternFill patternType="solid">
        <fgColor indexed="62"/>
        <bgColor indexed="64"/>
      </patternFill>
    </fill>
    <fill>
      <patternFill patternType="solid">
        <fgColor indexed="51"/>
        <bgColor indexed="64"/>
      </patternFill>
    </fill>
    <fill>
      <patternFill patternType="solid">
        <fgColor indexed="57"/>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bottom style="thin">
        <color indexed="8"/>
      </bottom>
      <diagonal/>
    </border>
    <border>
      <left/>
      <right/>
      <top style="thin">
        <color indexed="8"/>
      </top>
      <bottom/>
      <diagonal/>
    </border>
    <border>
      <left/>
      <right/>
      <top style="thin">
        <color indexed="8"/>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double">
        <color indexed="52"/>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s>
  <cellStyleXfs count="52">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5"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4" borderId="0" applyNumberFormat="0" applyBorder="0" applyAlignment="0" applyProtection="0">
      <alignment vertical="center"/>
    </xf>
    <xf numFmtId="0" fontId="14" fillId="0" borderId="0" applyNumberFormat="0" applyFill="0" applyBorder="0" applyAlignment="0" applyProtection="0">
      <alignment vertical="top"/>
      <protection locked="0"/>
    </xf>
    <xf numFmtId="9" fontId="0" fillId="0" borderId="0" applyFont="0" applyFill="0" applyBorder="0" applyAlignment="0" applyProtection="0">
      <alignment vertical="center"/>
    </xf>
    <xf numFmtId="0" fontId="15" fillId="0" borderId="0" applyNumberFormat="0" applyFill="0" applyBorder="0" applyAlignment="0" applyProtection="0">
      <alignment vertical="top"/>
      <protection locked="0"/>
    </xf>
    <xf numFmtId="0" fontId="16" fillId="7" borderId="19" applyNumberFormat="0" applyFont="0" applyAlignment="0" applyProtection="0">
      <alignment vertical="center"/>
    </xf>
    <xf numFmtId="0" fontId="13" fillId="5"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0" applyNumberFormat="0" applyFill="0" applyAlignment="0" applyProtection="0">
      <alignment vertical="center"/>
    </xf>
    <xf numFmtId="0" fontId="22" fillId="0" borderId="20" applyNumberFormat="0" applyFill="0" applyAlignment="0" applyProtection="0">
      <alignment vertical="center"/>
    </xf>
    <xf numFmtId="0" fontId="13" fillId="9" borderId="0" applyNumberFormat="0" applyBorder="0" applyAlignment="0" applyProtection="0">
      <alignment vertical="center"/>
    </xf>
    <xf numFmtId="0" fontId="17" fillId="0" borderId="22" applyNumberFormat="0" applyFill="0" applyAlignment="0" applyProtection="0">
      <alignment vertical="center"/>
    </xf>
    <xf numFmtId="0" fontId="13" fillId="8" borderId="0" applyNumberFormat="0" applyBorder="0" applyAlignment="0" applyProtection="0">
      <alignment vertical="center"/>
    </xf>
    <xf numFmtId="0" fontId="24" fillId="4" borderId="23" applyNumberFormat="0" applyAlignment="0" applyProtection="0">
      <alignment vertical="center"/>
    </xf>
    <xf numFmtId="0" fontId="25" fillId="4" borderId="18" applyNumberFormat="0" applyAlignment="0" applyProtection="0">
      <alignment vertical="center"/>
    </xf>
    <xf numFmtId="0" fontId="26" fillId="11" borderId="24" applyNumberFormat="0" applyAlignment="0" applyProtection="0">
      <alignment vertical="center"/>
    </xf>
    <xf numFmtId="0" fontId="10" fillId="12" borderId="0" applyNumberFormat="0" applyBorder="0" applyAlignment="0" applyProtection="0">
      <alignment vertical="center"/>
    </xf>
    <xf numFmtId="0" fontId="13" fillId="13" borderId="0" applyNumberFormat="0" applyBorder="0" applyAlignment="0" applyProtection="0">
      <alignment vertical="center"/>
    </xf>
    <xf numFmtId="0" fontId="23" fillId="0" borderId="21" applyNumberFormat="0" applyFill="0" applyAlignment="0" applyProtection="0">
      <alignment vertical="center"/>
    </xf>
    <xf numFmtId="0" fontId="27" fillId="0" borderId="25" applyNumberFormat="0" applyFill="0" applyAlignment="0" applyProtection="0">
      <alignment vertical="center"/>
    </xf>
    <xf numFmtId="0" fontId="28" fillId="12" borderId="0" applyNumberFormat="0" applyBorder="0" applyAlignment="0" applyProtection="0">
      <alignment vertical="center"/>
    </xf>
    <xf numFmtId="0" fontId="29" fillId="8" borderId="0" applyNumberFormat="0" applyBorder="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10" fillId="10" borderId="0" applyNumberFormat="0" applyBorder="0" applyAlignment="0" applyProtection="0">
      <alignment vertical="center"/>
    </xf>
    <xf numFmtId="0" fontId="10" fillId="9" borderId="0" applyNumberFormat="0" applyBorder="0" applyAlignment="0" applyProtection="0">
      <alignment vertical="center"/>
    </xf>
    <xf numFmtId="0" fontId="10" fillId="5" borderId="0" applyNumberFormat="0" applyBorder="0" applyAlignment="0" applyProtection="0">
      <alignment vertical="center"/>
    </xf>
    <xf numFmtId="0" fontId="10" fillId="5" borderId="0" applyNumberFormat="0" applyBorder="0" applyAlignment="0" applyProtection="0">
      <alignment vertical="center"/>
    </xf>
    <xf numFmtId="0" fontId="13" fillId="11" borderId="0" applyNumberFormat="0" applyBorder="0" applyAlignment="0" applyProtection="0">
      <alignment vertical="center"/>
    </xf>
    <xf numFmtId="0" fontId="13" fillId="17"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3" fillId="16" borderId="0" applyNumberFormat="0" applyBorder="0" applyAlignment="0" applyProtection="0">
      <alignment vertical="center"/>
    </xf>
    <xf numFmtId="0" fontId="0" fillId="0" borderId="0"/>
    <xf numFmtId="0" fontId="10" fillId="9" borderId="0" applyNumberFormat="0" applyBorder="0" applyAlignment="0" applyProtection="0">
      <alignment vertical="center"/>
    </xf>
    <xf numFmtId="0" fontId="13" fillId="15" borderId="0" applyNumberFormat="0" applyBorder="0" applyAlignment="0" applyProtection="0">
      <alignment vertical="center"/>
    </xf>
    <xf numFmtId="0" fontId="13" fillId="18" borderId="0" applyNumberFormat="0" applyBorder="0" applyAlignment="0" applyProtection="0">
      <alignment vertical="center"/>
    </xf>
    <xf numFmtId="0" fontId="10" fillId="8" borderId="0" applyNumberFormat="0" applyBorder="0" applyAlignment="0" applyProtection="0">
      <alignment vertical="center"/>
    </xf>
    <xf numFmtId="0" fontId="13" fillId="18" borderId="0" applyNumberFormat="0" applyBorder="0" applyAlignment="0" applyProtection="0">
      <alignment vertical="center"/>
    </xf>
    <xf numFmtId="0" fontId="30" fillId="0" borderId="0"/>
    <xf numFmtId="0" fontId="31" fillId="0" borderId="0"/>
  </cellStyleXfs>
  <cellXfs count="71">
    <xf numFmtId="0" fontId="0" fillId="0" borderId="0" xfId="0">
      <alignment vertical="center"/>
    </xf>
    <xf numFmtId="0" fontId="1" fillId="0" borderId="0" xfId="0" applyFont="1">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ont="1" applyFill="1" applyAlignment="1">
      <alignment horizontal="center" vertical="center" wrapText="1"/>
    </xf>
    <xf numFmtId="5" fontId="1"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1" fillId="0" borderId="0" xfId="0" applyFont="1" applyFill="1" applyAlignment="1">
      <alignment horizontal="left" wrapText="1"/>
    </xf>
    <xf numFmtId="0" fontId="1" fillId="0" borderId="0" xfId="0" applyFont="1" applyFill="1" applyAlignment="1">
      <alignment horizontal="center" wrapText="1"/>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1" xfId="0" applyNumberFormat="1" applyFont="1" applyFill="1" applyBorder="1" applyAlignment="1">
      <alignment vertical="center" wrapText="1"/>
    </xf>
    <xf numFmtId="0" fontId="2" fillId="0" borderId="1"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0" fontId="1" fillId="0" borderId="6" xfId="0" applyNumberFormat="1" applyFont="1" applyFill="1" applyBorder="1" applyAlignment="1">
      <alignment horizontal="center" vertical="center" wrapText="1"/>
    </xf>
    <xf numFmtId="0" fontId="1" fillId="0" borderId="7" xfId="0" applyNumberFormat="1"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5"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0" fontId="2" fillId="0" borderId="12" xfId="0" applyFont="1" applyFill="1" applyBorder="1" applyAlignment="1">
      <alignment horizontal="center" vertical="center" wrapText="1"/>
    </xf>
    <xf numFmtId="176" fontId="2" fillId="0" borderId="13" xfId="0" applyNumberFormat="1" applyFont="1" applyFill="1" applyBorder="1" applyAlignment="1">
      <alignment horizontal="center" vertical="center"/>
    </xf>
    <xf numFmtId="0" fontId="2" fillId="0" borderId="1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3" xfId="0" applyNumberFormat="1"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0" xfId="0" applyFont="1" applyFill="1" applyAlignment="1">
      <alignment horizontal="left" vertical="center" wrapText="1"/>
    </xf>
    <xf numFmtId="176" fontId="2" fillId="0" borderId="1" xfId="0" applyNumberFormat="1" applyFont="1" applyFill="1" applyBorder="1" applyAlignment="1">
      <alignment vertical="center"/>
    </xf>
    <xf numFmtId="0" fontId="0" fillId="0" borderId="0" xfId="0" applyAlignment="1">
      <alignment vertical="center"/>
    </xf>
    <xf numFmtId="49" fontId="5" fillId="0" borderId="0" xfId="44" applyNumberFormat="1" applyFont="1" applyAlignment="1">
      <alignment horizontal="center" vertical="center"/>
    </xf>
    <xf numFmtId="49" fontId="6" fillId="0" borderId="0" xfId="44" applyNumberFormat="1" applyFont="1" applyAlignment="1">
      <alignment horizontal="left" vertical="center"/>
    </xf>
    <xf numFmtId="49" fontId="6" fillId="0" borderId="1" xfId="44" applyNumberFormat="1" applyFont="1" applyBorder="1" applyAlignment="1">
      <alignment horizontal="center" vertical="center"/>
    </xf>
    <xf numFmtId="49" fontId="6" fillId="0" borderId="2" xfId="44" applyNumberFormat="1" applyFont="1" applyBorder="1" applyAlignment="1">
      <alignment horizontal="center" vertical="center"/>
    </xf>
    <xf numFmtId="0" fontId="6" fillId="0" borderId="1" xfId="44" applyNumberFormat="1" applyFont="1" applyBorder="1" applyAlignment="1">
      <alignment horizontal="center" vertical="center"/>
    </xf>
    <xf numFmtId="0" fontId="6" fillId="2" borderId="1" xfId="51" applyFont="1" applyFill="1" applyBorder="1" applyAlignment="1">
      <alignment vertical="center"/>
    </xf>
    <xf numFmtId="49" fontId="6" fillId="0" borderId="1" xfId="44" applyNumberFormat="1" applyFont="1" applyBorder="1" applyAlignment="1">
      <alignment horizontal="center" vertical="center" wrapText="1"/>
    </xf>
    <xf numFmtId="176" fontId="6" fillId="0" borderId="1" xfId="44" applyNumberFormat="1" applyFont="1" applyBorder="1" applyAlignment="1">
      <alignment horizontal="right" vertical="center"/>
    </xf>
    <xf numFmtId="0" fontId="6" fillId="0" borderId="1" xfId="44" applyFont="1" applyBorder="1" applyAlignment="1">
      <alignment horizontal="center" vertical="center"/>
    </xf>
    <xf numFmtId="0" fontId="6" fillId="0" borderId="1" xfId="44" applyFont="1" applyBorder="1" applyAlignment="1">
      <alignment vertical="center"/>
    </xf>
    <xf numFmtId="176" fontId="6" fillId="0" borderId="13" xfId="44" applyNumberFormat="1" applyFont="1" applyBorder="1" applyAlignment="1">
      <alignment horizontal="right" vertical="center"/>
    </xf>
    <xf numFmtId="49" fontId="7" fillId="0" borderId="1" xfId="44" applyNumberFormat="1" applyFont="1" applyBorder="1" applyAlignment="1">
      <alignment horizontal="center" vertical="center"/>
    </xf>
    <xf numFmtId="49" fontId="7" fillId="0" borderId="1" xfId="44" applyNumberFormat="1" applyFont="1" applyBorder="1" applyAlignment="1">
      <alignment horizontal="left" vertical="center"/>
    </xf>
    <xf numFmtId="49" fontId="7" fillId="0" borderId="1" xfId="44" applyNumberFormat="1" applyFont="1" applyBorder="1" applyAlignment="1">
      <alignment horizontal="center" vertical="center" wrapText="1"/>
    </xf>
    <xf numFmtId="176" fontId="7" fillId="0" borderId="13" xfId="44" applyNumberFormat="1" applyFont="1" applyBorder="1" applyAlignment="1">
      <alignment horizontal="center" vertical="center"/>
    </xf>
    <xf numFmtId="176" fontId="7" fillId="0" borderId="1" xfId="44" applyNumberFormat="1" applyFont="1" applyBorder="1" applyAlignment="1">
      <alignment horizontal="right" vertical="center"/>
    </xf>
    <xf numFmtId="0" fontId="5" fillId="3" borderId="0" xfId="50" applyFont="1" applyFill="1" applyBorder="1" applyAlignment="1">
      <alignment horizontal="center" vertical="center" wrapText="1"/>
    </xf>
    <xf numFmtId="0" fontId="5" fillId="3" borderId="0" xfId="50" applyFont="1" applyFill="1" applyBorder="1" applyAlignment="1">
      <alignment horizontal="center" vertical="top" wrapText="1"/>
    </xf>
    <xf numFmtId="0" fontId="8" fillId="3" borderId="0" xfId="50" applyFont="1" applyFill="1" applyAlignment="1">
      <alignment horizontal="left" wrapText="1"/>
    </xf>
    <xf numFmtId="0" fontId="6" fillId="3" borderId="15" xfId="50" applyFont="1" applyFill="1" applyBorder="1" applyAlignment="1">
      <alignment horizontal="left"/>
    </xf>
    <xf numFmtId="0" fontId="6" fillId="3" borderId="16" xfId="50" applyFont="1" applyFill="1" applyBorder="1" applyAlignment="1"/>
    <xf numFmtId="177" fontId="6" fillId="3" borderId="17" xfId="50" applyNumberFormat="1" applyFont="1" applyFill="1" applyBorder="1" applyAlignment="1">
      <alignment horizontal="left" wrapText="1"/>
    </xf>
    <xf numFmtId="0" fontId="6" fillId="3" borderId="0" xfId="50" applyFont="1" applyFill="1" applyAlignment="1"/>
    <xf numFmtId="178" fontId="6" fillId="3" borderId="9" xfId="50" applyNumberFormat="1" applyFont="1" applyFill="1" applyBorder="1" applyAlignment="1">
      <alignment horizontal="left" wrapText="1"/>
    </xf>
    <xf numFmtId="0" fontId="0" fillId="3" borderId="15" xfId="50" applyFont="1" applyFill="1" applyBorder="1" applyAlignment="1">
      <alignment wrapText="1"/>
    </xf>
    <xf numFmtId="0" fontId="1" fillId="3" borderId="16" xfId="50" applyFont="1" applyFill="1" applyBorder="1" applyAlignment="1">
      <alignment horizontal="center" vertical="center" wrapText="1"/>
    </xf>
    <xf numFmtId="0" fontId="0" fillId="3" borderId="15" xfId="50" applyFont="1" applyFill="1" applyBorder="1" applyAlignment="1">
      <alignment horizontal="left" vertical="center" wrapText="1"/>
    </xf>
    <xf numFmtId="0" fontId="8" fillId="3" borderId="0" xfId="50" applyFont="1" applyFill="1" applyAlignment="1">
      <alignment horizontal="right" wrapText="1"/>
    </xf>
    <xf numFmtId="0" fontId="9" fillId="3" borderId="15" xfId="50"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Normal" xfId="50"/>
    <cellStyle name="常规 3" xfId="51"/>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USER\Desktop\&#30333;&#20113;&#21306;&#20379;&#38144;&#24635;&#20844;&#21496;&#29289;&#19994;&#32500;&#20445;&#39033;&#30446;\2022&#24180;&#32500;&#20445;&#39033;&#30446;\2022&#24180;&#30333;&#20113;&#21306;&#20379;&#38144;&#24635;&#20844;&#21496;&#29289;&#19994;&#28040;&#38450;&#35774;&#22791;&#32500;&#20445;&#20445;&#20859;&#39033;&#30446;\2022&#24180;&#30333;&#20113;&#21306;&#20379;&#38144;&#24635;&#20844;&#21496;&#29289;&#19994;&#28040;&#38450;&#35774;&#22791;&#32500;&#25252;&#20445;&#20859;&#39033;&#3044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封面"/>
      <sheetName val="报价汇总表"/>
      <sheetName val="维保项目清单"/>
      <sheetName val="丰兴公司"/>
      <sheetName val="丰鑫公司"/>
      <sheetName val="淘宝公司"/>
    </sheetNames>
    <sheetDataSet>
      <sheetData sheetId="0"/>
      <sheetData sheetId="1">
        <row r="33">
          <cell r="F33">
            <v>0</v>
          </cell>
        </row>
      </sheetData>
      <sheetData sheetId="2"/>
      <sheetData sheetId="3"/>
      <sheetData sheetId="4"/>
      <sheetData sheetId="5"/>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view="pageBreakPreview" zoomScaleNormal="100" zoomScaleSheetLayoutView="100" workbookViewId="0">
      <selection activeCell="I4" sqref="I4"/>
    </sheetView>
  </sheetViews>
  <sheetFormatPr defaultColWidth="8.88333333333333" defaultRowHeight="14.25" outlineLevelCol="6"/>
  <cols>
    <col min="1" max="1" width="20.375" customWidth="1"/>
  </cols>
  <sheetData>
    <row r="1" ht="88" customHeight="1" spans="1:7">
      <c r="A1" s="58" t="s">
        <v>0</v>
      </c>
      <c r="B1" s="58"/>
      <c r="C1" s="58"/>
      <c r="D1" s="58"/>
      <c r="E1" s="58"/>
      <c r="F1" s="58"/>
      <c r="G1" s="58"/>
    </row>
    <row r="2" ht="41" customHeight="1" spans="1:7">
      <c r="A2" s="59" t="s">
        <v>1</v>
      </c>
      <c r="B2" s="59"/>
      <c r="C2" s="59"/>
      <c r="D2" s="59"/>
      <c r="E2" s="59"/>
      <c r="F2" s="59"/>
      <c r="G2" s="59"/>
    </row>
    <row r="3" ht="37" customHeight="1" spans="1:7">
      <c r="A3" s="60" t="s">
        <v>2</v>
      </c>
      <c r="B3" s="61" t="str">
        <f>A1</f>
        <v>2022年白云区供销总公司物业消防设备
维护保养项目</v>
      </c>
      <c r="C3" s="61"/>
      <c r="D3" s="61"/>
      <c r="E3" s="61"/>
      <c r="F3" s="61"/>
      <c r="G3" s="61"/>
    </row>
    <row r="4" ht="37" customHeight="1" spans="1:7">
      <c r="A4" s="60" t="s">
        <v>3</v>
      </c>
      <c r="B4" s="62" t="s">
        <v>4</v>
      </c>
      <c r="C4" s="63">
        <f>[1]报价汇总表!F33</f>
        <v>0</v>
      </c>
      <c r="D4" s="63"/>
      <c r="E4" s="63"/>
      <c r="F4" s="63"/>
      <c r="G4" s="63"/>
    </row>
    <row r="5" ht="37" customHeight="1" spans="1:7">
      <c r="A5" s="60"/>
      <c r="B5" s="64" t="s">
        <v>5</v>
      </c>
      <c r="C5" s="65">
        <f>C4</f>
        <v>0</v>
      </c>
      <c r="D5" s="65"/>
      <c r="E5" s="65"/>
      <c r="F5" s="65"/>
      <c r="G5" s="65"/>
    </row>
    <row r="6" ht="98" customHeight="1" spans="1:7">
      <c r="A6" s="60" t="s">
        <v>6</v>
      </c>
      <c r="B6" s="66"/>
      <c r="C6" s="66"/>
      <c r="D6" s="66"/>
      <c r="E6" s="66"/>
      <c r="F6" s="66"/>
      <c r="G6" s="66"/>
    </row>
    <row r="7" spans="1:7">
      <c r="A7" s="60"/>
      <c r="B7" s="67" t="s">
        <v>7</v>
      </c>
      <c r="C7" s="67"/>
      <c r="D7" s="67"/>
      <c r="E7" s="67"/>
      <c r="F7" s="67"/>
      <c r="G7" s="67"/>
    </row>
    <row r="8" ht="84" customHeight="1" spans="1:7">
      <c r="A8" s="60" t="s">
        <v>8</v>
      </c>
      <c r="B8" s="68"/>
      <c r="C8" s="68"/>
      <c r="D8" s="68"/>
      <c r="E8" s="68"/>
      <c r="F8" s="68"/>
      <c r="G8" s="68"/>
    </row>
    <row r="9" spans="1:7">
      <c r="A9" s="69"/>
      <c r="B9" s="67" t="s">
        <v>9</v>
      </c>
      <c r="C9" s="67"/>
      <c r="D9" s="67"/>
      <c r="E9" s="67"/>
      <c r="F9" s="67"/>
      <c r="G9" s="67"/>
    </row>
    <row r="10" ht="44" customHeight="1" spans="1:7">
      <c r="A10" s="60" t="s">
        <v>10</v>
      </c>
      <c r="B10" s="68"/>
      <c r="C10" s="68"/>
      <c r="D10" s="68"/>
      <c r="E10" s="68"/>
      <c r="F10" s="68"/>
      <c r="G10" s="68"/>
    </row>
    <row r="11" ht="27" customHeight="1" spans="1:7">
      <c r="A11" s="60"/>
      <c r="B11" s="67" t="s">
        <v>11</v>
      </c>
      <c r="C11" s="67"/>
      <c r="D11" s="67"/>
      <c r="E11" s="67"/>
      <c r="F11" s="67"/>
      <c r="G11" s="67"/>
    </row>
    <row r="12" ht="27" customHeight="1" spans="1:7">
      <c r="A12" s="60" t="s">
        <v>12</v>
      </c>
      <c r="B12" s="70"/>
      <c r="C12" s="70"/>
      <c r="D12" s="70"/>
      <c r="E12" s="70"/>
      <c r="F12" s="70"/>
      <c r="G12" s="70"/>
    </row>
  </sheetData>
  <mergeCells count="12">
    <mergeCell ref="A1:G1"/>
    <mergeCell ref="A2:G2"/>
    <mergeCell ref="B3:G3"/>
    <mergeCell ref="C4:G4"/>
    <mergeCell ref="C5:G5"/>
    <mergeCell ref="B6:G6"/>
    <mergeCell ref="B7:G7"/>
    <mergeCell ref="B8:G8"/>
    <mergeCell ref="B9:G9"/>
    <mergeCell ref="B10:G10"/>
    <mergeCell ref="B11:G11"/>
    <mergeCell ref="B12:G12"/>
  </mergeCells>
  <printOptions horizontalCentered="1"/>
  <pageMargins left="0.751388888888889" right="0.751388888888889" top="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showZeros="0" tabSelected="1" view="pageBreakPreview" zoomScaleNormal="100" zoomScaleSheetLayoutView="100" workbookViewId="0">
      <selection activeCell="N10" sqref="N10"/>
    </sheetView>
  </sheetViews>
  <sheetFormatPr defaultColWidth="8.88333333333333" defaultRowHeight="14.25" outlineLevelCol="6"/>
  <cols>
    <col min="1" max="1" width="6.675" style="41" customWidth="1"/>
    <col min="2" max="2" width="21.6" style="41" customWidth="1"/>
    <col min="3" max="3" width="8.25" style="41" customWidth="1"/>
    <col min="4" max="4" width="7.79166666666667" style="41" customWidth="1"/>
    <col min="5" max="6" width="12.4666666666667" style="41" customWidth="1"/>
    <col min="7" max="7" width="11.575" style="41" customWidth="1"/>
    <col min="8" max="16384" width="8.88333333333333" style="41"/>
  </cols>
  <sheetData>
    <row r="1" ht="61" customHeight="1" spans="1:7">
      <c r="A1" s="42" t="s">
        <v>13</v>
      </c>
      <c r="B1" s="42"/>
      <c r="C1" s="42"/>
      <c r="D1" s="42"/>
      <c r="E1" s="42"/>
      <c r="F1" s="42"/>
      <c r="G1" s="42"/>
    </row>
    <row r="2" ht="23" customHeight="1" spans="1:7">
      <c r="A2" s="43" t="s">
        <v>14</v>
      </c>
      <c r="B2" s="43"/>
      <c r="C2" s="43"/>
      <c r="D2" s="43"/>
      <c r="E2" s="43"/>
      <c r="F2" s="43"/>
      <c r="G2" s="43"/>
    </row>
    <row r="3" ht="23" customHeight="1" spans="1:7">
      <c r="A3" s="44" t="s">
        <v>15</v>
      </c>
      <c r="B3" s="44" t="s">
        <v>16</v>
      </c>
      <c r="C3" s="44" t="s">
        <v>17</v>
      </c>
      <c r="D3" s="44" t="s">
        <v>18</v>
      </c>
      <c r="E3" s="44" t="s">
        <v>19</v>
      </c>
      <c r="F3" s="45" t="s">
        <v>20</v>
      </c>
      <c r="G3" s="45" t="s">
        <v>21</v>
      </c>
    </row>
    <row r="4" ht="23" customHeight="1" spans="1:7">
      <c r="A4" s="46">
        <f>ROW()-3</f>
        <v>1</v>
      </c>
      <c r="B4" s="47" t="str">
        <f>清单与计价表!B4</f>
        <v>嘉禾丰兴商业广场</v>
      </c>
      <c r="C4" s="48" t="s">
        <v>22</v>
      </c>
      <c r="D4" s="46">
        <v>1</v>
      </c>
      <c r="E4" s="49">
        <f>清单与计价表!J14</f>
        <v>0</v>
      </c>
      <c r="F4" s="49">
        <f>E4*D4</f>
        <v>0</v>
      </c>
      <c r="G4" s="50"/>
    </row>
    <row r="5" ht="23" customHeight="1" spans="1:7">
      <c r="A5" s="46">
        <f t="shared" ref="A5:A15" si="0">ROW()-3</f>
        <v>2</v>
      </c>
      <c r="B5" s="47" t="str">
        <f>清单与计价表!B15</f>
        <v>石井百货公司</v>
      </c>
      <c r="C5" s="48" t="s">
        <v>22</v>
      </c>
      <c r="D5" s="46">
        <v>1</v>
      </c>
      <c r="E5" s="49">
        <f>清单与计价表!J21</f>
        <v>0</v>
      </c>
      <c r="F5" s="49">
        <f t="shared" ref="F5:F15" si="1">E5*D5</f>
        <v>0</v>
      </c>
      <c r="G5" s="51"/>
    </row>
    <row r="6" ht="23" customHeight="1" spans="1:7">
      <c r="A6" s="46">
        <f t="shared" si="0"/>
        <v>3</v>
      </c>
      <c r="B6" s="47" t="str">
        <f>清单与计价表!B22</f>
        <v>石井槎头商铺</v>
      </c>
      <c r="C6" s="48" t="s">
        <v>22</v>
      </c>
      <c r="D6" s="46">
        <v>1</v>
      </c>
      <c r="E6" s="49">
        <f>清单与计价表!J32</f>
        <v>0</v>
      </c>
      <c r="F6" s="49">
        <f t="shared" si="1"/>
        <v>0</v>
      </c>
      <c r="G6" s="51"/>
    </row>
    <row r="7" ht="23" customHeight="1" spans="1:7">
      <c r="A7" s="46">
        <f t="shared" si="0"/>
        <v>4</v>
      </c>
      <c r="B7" s="47" t="str">
        <f>清单与计价表!B33</f>
        <v>太和生产资料</v>
      </c>
      <c r="C7" s="48" t="s">
        <v>22</v>
      </c>
      <c r="D7" s="46">
        <v>1</v>
      </c>
      <c r="E7" s="49">
        <f>清单与计价表!J39</f>
        <v>0</v>
      </c>
      <c r="F7" s="49">
        <f t="shared" si="1"/>
        <v>0</v>
      </c>
      <c r="G7" s="51"/>
    </row>
    <row r="8" ht="23" customHeight="1" spans="1:7">
      <c r="A8" s="46">
        <f t="shared" si="0"/>
        <v>5</v>
      </c>
      <c r="B8" s="47" t="str">
        <f>清单与计价表!B40</f>
        <v>人和旧办公室</v>
      </c>
      <c r="C8" s="48" t="s">
        <v>22</v>
      </c>
      <c r="D8" s="46">
        <v>1</v>
      </c>
      <c r="E8" s="49">
        <f>清单与计价表!J46</f>
        <v>0</v>
      </c>
      <c r="F8" s="49">
        <f t="shared" si="1"/>
        <v>0</v>
      </c>
      <c r="G8" s="51"/>
    </row>
    <row r="9" ht="23" customHeight="1" spans="1:7">
      <c r="A9" s="46">
        <f t="shared" si="0"/>
        <v>6</v>
      </c>
      <c r="B9" s="47" t="str">
        <f>清单与计价表!B47</f>
        <v>江村综合商场</v>
      </c>
      <c r="C9" s="48" t="s">
        <v>22</v>
      </c>
      <c r="D9" s="46">
        <v>1</v>
      </c>
      <c r="E9" s="49">
        <f>清单与计价表!J53</f>
        <v>0</v>
      </c>
      <c r="F9" s="49">
        <f t="shared" si="1"/>
        <v>0</v>
      </c>
      <c r="G9" s="51"/>
    </row>
    <row r="10" ht="23" customHeight="1" spans="1:7">
      <c r="A10" s="46">
        <f t="shared" si="0"/>
        <v>7</v>
      </c>
      <c r="B10" s="47" t="str">
        <f>清单与计价表!B54</f>
        <v>竹料茶楼</v>
      </c>
      <c r="C10" s="48" t="s">
        <v>22</v>
      </c>
      <c r="D10" s="46">
        <v>1</v>
      </c>
      <c r="E10" s="49">
        <f>清单与计价表!J60</f>
        <v>0</v>
      </c>
      <c r="F10" s="49">
        <f t="shared" si="1"/>
        <v>0</v>
      </c>
      <c r="G10" s="51"/>
    </row>
    <row r="11" ht="23" customHeight="1" spans="1:7">
      <c r="A11" s="46">
        <f t="shared" si="0"/>
        <v>8</v>
      </c>
      <c r="B11" s="47" t="str">
        <f>清单与计价表!B61</f>
        <v>竹料旧酱场</v>
      </c>
      <c r="C11" s="48" t="s">
        <v>22</v>
      </c>
      <c r="D11" s="46">
        <v>1</v>
      </c>
      <c r="E11" s="49">
        <f>清单与计价表!J67</f>
        <v>0</v>
      </c>
      <c r="F11" s="49">
        <f t="shared" si="1"/>
        <v>0</v>
      </c>
      <c r="G11" s="51"/>
    </row>
    <row r="12" ht="23" customHeight="1" spans="1:7">
      <c r="A12" s="46">
        <f t="shared" si="0"/>
        <v>9</v>
      </c>
      <c r="B12" s="47" t="str">
        <f>清单与计价表!B68</f>
        <v>中和厂房</v>
      </c>
      <c r="C12" s="48" t="s">
        <v>22</v>
      </c>
      <c r="D12" s="46">
        <v>1</v>
      </c>
      <c r="E12" s="49">
        <f>清单与计价表!J74</f>
        <v>0</v>
      </c>
      <c r="F12" s="49">
        <f t="shared" si="1"/>
        <v>0</v>
      </c>
      <c r="G12" s="51"/>
    </row>
    <row r="13" ht="23" customHeight="1" spans="1:7">
      <c r="A13" s="46">
        <f t="shared" si="0"/>
        <v>10</v>
      </c>
      <c r="B13" s="47" t="str">
        <f>清单与计价表!B75</f>
        <v>沙岗岭厂房</v>
      </c>
      <c r="C13" s="48" t="s">
        <v>22</v>
      </c>
      <c r="D13" s="46">
        <v>1</v>
      </c>
      <c r="E13" s="52">
        <f>清单与计价表!J81</f>
        <v>0</v>
      </c>
      <c r="F13" s="49">
        <f t="shared" si="1"/>
        <v>0</v>
      </c>
      <c r="G13" s="51"/>
    </row>
    <row r="14" ht="23" customHeight="1" spans="1:7">
      <c r="A14" s="46">
        <f t="shared" si="0"/>
        <v>11</v>
      </c>
      <c r="B14" s="47" t="str">
        <f>清单与计价表!B82</f>
        <v>新和厂房</v>
      </c>
      <c r="C14" s="48" t="s">
        <v>22</v>
      </c>
      <c r="D14" s="46">
        <v>1</v>
      </c>
      <c r="E14" s="52">
        <f>清单与计价表!J88</f>
        <v>0</v>
      </c>
      <c r="F14" s="49">
        <f t="shared" si="1"/>
        <v>0</v>
      </c>
      <c r="G14" s="51"/>
    </row>
    <row r="15" ht="23" customHeight="1" spans="1:7">
      <c r="A15" s="53" t="s">
        <v>23</v>
      </c>
      <c r="B15" s="54" t="s">
        <v>24</v>
      </c>
      <c r="C15" s="55"/>
      <c r="D15" s="53"/>
      <c r="E15" s="56"/>
      <c r="F15" s="57">
        <f>SUM(F4:F14)</f>
        <v>0</v>
      </c>
      <c r="G15" s="51"/>
    </row>
    <row r="16" ht="23" customHeight="1" spans="1:7">
      <c r="A16" s="53" t="s">
        <v>25</v>
      </c>
      <c r="B16" s="54" t="s">
        <v>26</v>
      </c>
      <c r="C16" s="48"/>
      <c r="D16" s="49"/>
      <c r="E16" s="49"/>
      <c r="F16" s="57">
        <f>F15*6%</f>
        <v>0</v>
      </c>
      <c r="G16" s="51"/>
    </row>
    <row r="17" ht="23" customHeight="1" spans="1:7">
      <c r="A17" s="53" t="s">
        <v>27</v>
      </c>
      <c r="B17" s="54" t="s">
        <v>28</v>
      </c>
      <c r="C17" s="48"/>
      <c r="D17" s="49"/>
      <c r="E17" s="49"/>
      <c r="F17" s="57">
        <f>F15+F16</f>
        <v>0</v>
      </c>
      <c r="G17" s="51"/>
    </row>
  </sheetData>
  <mergeCells count="2">
    <mergeCell ref="A1:G1"/>
    <mergeCell ref="A2:G2"/>
  </mergeCells>
  <pageMargins left="0.751388888888889" right="0.751388888888889" top="1" bottom="1" header="0.5" footer="0.5"/>
  <pageSetup paperSize="9"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0"/>
  <sheetViews>
    <sheetView showZeros="0" workbookViewId="0">
      <pane ySplit="3" topLeftCell="A82" activePane="bottomLeft" state="frozen"/>
      <selection/>
      <selection pane="bottomLeft" activeCell="L86" sqref="L86"/>
    </sheetView>
  </sheetViews>
  <sheetFormatPr defaultColWidth="8.88333333333333" defaultRowHeight="14.25"/>
  <cols>
    <col min="1" max="1" width="3.65833333333333" style="6" customWidth="1"/>
    <col min="2" max="2" width="7.65833333333333" style="2" customWidth="1"/>
    <col min="3" max="3" width="11.9166666666667" style="2" customWidth="1"/>
    <col min="4" max="4" width="13.4666666666667" style="2" customWidth="1"/>
    <col min="5" max="5" width="7.98333333333333" style="2" customWidth="1"/>
    <col min="6" max="6" width="17.3666666666667" style="2" customWidth="1"/>
    <col min="7" max="7" width="4.45" style="2" customWidth="1"/>
    <col min="8" max="8" width="4.60833333333333" style="2" customWidth="1"/>
    <col min="9" max="9" width="9.15833333333333" style="7" customWidth="1"/>
    <col min="10" max="10" width="11.8" style="7" customWidth="1"/>
    <col min="11" max="11" width="9" style="2"/>
  </cols>
  <sheetData>
    <row r="1" ht="54" customHeight="1" spans="1:10">
      <c r="A1" s="8" t="s">
        <v>29</v>
      </c>
      <c r="B1" s="8"/>
      <c r="C1" s="8"/>
      <c r="D1" s="8"/>
      <c r="E1" s="8"/>
      <c r="F1" s="8"/>
      <c r="G1" s="8"/>
      <c r="H1" s="8"/>
      <c r="I1" s="8"/>
      <c r="J1" s="8"/>
    </row>
    <row r="2" s="1" customFormat="1" ht="23" customHeight="1" spans="1:11">
      <c r="A2" s="9" t="s">
        <v>14</v>
      </c>
      <c r="B2" s="9"/>
      <c r="C2" s="9"/>
      <c r="D2" s="10"/>
      <c r="E2" s="9"/>
      <c r="F2" s="9"/>
      <c r="G2" s="9"/>
      <c r="H2" s="9"/>
      <c r="I2" s="9"/>
      <c r="J2" s="9"/>
      <c r="K2" s="2"/>
    </row>
    <row r="3" s="2" customFormat="1" ht="31" customHeight="1" spans="1:10">
      <c r="A3" s="11" t="s">
        <v>15</v>
      </c>
      <c r="B3" s="12" t="s">
        <v>16</v>
      </c>
      <c r="C3" s="12" t="s">
        <v>30</v>
      </c>
      <c r="D3" s="12" t="s">
        <v>31</v>
      </c>
      <c r="E3" s="12" t="s">
        <v>32</v>
      </c>
      <c r="F3" s="12" t="s">
        <v>33</v>
      </c>
      <c r="G3" s="12" t="s">
        <v>17</v>
      </c>
      <c r="H3" s="12" t="s">
        <v>18</v>
      </c>
      <c r="I3" s="26" t="s">
        <v>34</v>
      </c>
      <c r="J3" s="26" t="s">
        <v>35</v>
      </c>
    </row>
    <row r="4" s="2" customFormat="1" ht="34" customHeight="1" spans="1:10">
      <c r="A4" s="13">
        <v>1</v>
      </c>
      <c r="B4" s="13" t="s">
        <v>36</v>
      </c>
      <c r="C4" s="13" t="s">
        <v>37</v>
      </c>
      <c r="D4" s="12" t="s">
        <v>38</v>
      </c>
      <c r="E4" s="14" t="s">
        <v>39</v>
      </c>
      <c r="F4" s="12" t="s">
        <v>40</v>
      </c>
      <c r="G4" s="12" t="s">
        <v>41</v>
      </c>
      <c r="H4" s="12">
        <v>1</v>
      </c>
      <c r="I4" s="27"/>
      <c r="J4" s="28">
        <f>H4*I4</f>
        <v>0</v>
      </c>
    </row>
    <row r="5" s="2" customFormat="1" ht="34" customHeight="1" spans="1:10">
      <c r="A5" s="15"/>
      <c r="B5" s="15"/>
      <c r="C5" s="15"/>
      <c r="D5" s="12" t="s">
        <v>42</v>
      </c>
      <c r="E5" s="14" t="s">
        <v>43</v>
      </c>
      <c r="F5" s="12" t="s">
        <v>44</v>
      </c>
      <c r="G5" s="12" t="s">
        <v>45</v>
      </c>
      <c r="H5" s="12">
        <v>2</v>
      </c>
      <c r="I5" s="27"/>
      <c r="J5" s="28">
        <f t="shared" ref="J5:J13" si="0">H5*I5</f>
        <v>0</v>
      </c>
    </row>
    <row r="6" s="2" customFormat="1" ht="34" customHeight="1" spans="1:10">
      <c r="A6" s="15"/>
      <c r="B6" s="15"/>
      <c r="C6" s="15"/>
      <c r="D6" s="12" t="s">
        <v>46</v>
      </c>
      <c r="E6" s="14"/>
      <c r="F6" s="12" t="s">
        <v>44</v>
      </c>
      <c r="G6" s="12" t="s">
        <v>47</v>
      </c>
      <c r="H6" s="12">
        <v>1</v>
      </c>
      <c r="I6" s="27"/>
      <c r="J6" s="28">
        <f t="shared" si="0"/>
        <v>0</v>
      </c>
    </row>
    <row r="7" s="2" customFormat="1" ht="46" customHeight="1" spans="1:10">
      <c r="A7" s="15"/>
      <c r="B7" s="15"/>
      <c r="C7" s="15"/>
      <c r="D7" s="12" t="s">
        <v>48</v>
      </c>
      <c r="E7" s="14" t="s">
        <v>49</v>
      </c>
      <c r="F7" s="12" t="s">
        <v>50</v>
      </c>
      <c r="G7" s="12" t="s">
        <v>45</v>
      </c>
      <c r="H7" s="12">
        <v>4</v>
      </c>
      <c r="I7" s="27"/>
      <c r="J7" s="28">
        <f t="shared" si="0"/>
        <v>0</v>
      </c>
    </row>
    <row r="8" s="2" customFormat="1" ht="20" customHeight="1" spans="1:10">
      <c r="A8" s="15"/>
      <c r="B8" s="15"/>
      <c r="C8" s="15"/>
      <c r="D8" s="12" t="s">
        <v>51</v>
      </c>
      <c r="E8" s="16"/>
      <c r="F8" s="16"/>
      <c r="G8" s="12" t="s">
        <v>47</v>
      </c>
      <c r="H8" s="12">
        <v>1</v>
      </c>
      <c r="I8" s="27"/>
      <c r="J8" s="28">
        <f t="shared" si="0"/>
        <v>0</v>
      </c>
    </row>
    <row r="9" s="2" customFormat="1" ht="20" customHeight="1" spans="1:10">
      <c r="A9" s="15"/>
      <c r="B9" s="15"/>
      <c r="C9" s="15"/>
      <c r="D9" s="14" t="s">
        <v>52</v>
      </c>
      <c r="E9" s="16"/>
      <c r="F9" s="16"/>
      <c r="G9" s="12" t="s">
        <v>47</v>
      </c>
      <c r="H9" s="14">
        <v>1</v>
      </c>
      <c r="I9" s="27"/>
      <c r="J9" s="28">
        <f t="shared" si="0"/>
        <v>0</v>
      </c>
    </row>
    <row r="10" s="2" customFormat="1" ht="32" customHeight="1" spans="1:10">
      <c r="A10" s="15"/>
      <c r="B10" s="15"/>
      <c r="C10" s="15"/>
      <c r="D10" s="12" t="s">
        <v>53</v>
      </c>
      <c r="E10" s="16"/>
      <c r="F10" s="16"/>
      <c r="G10" s="12" t="s">
        <v>22</v>
      </c>
      <c r="H10" s="14">
        <v>1</v>
      </c>
      <c r="I10" s="27"/>
      <c r="J10" s="28">
        <f t="shared" si="0"/>
        <v>0</v>
      </c>
    </row>
    <row r="11" s="2" customFormat="1" ht="20" customHeight="1" spans="1:10">
      <c r="A11" s="15"/>
      <c r="B11" s="15"/>
      <c r="C11" s="15"/>
      <c r="D11" s="12" t="s">
        <v>54</v>
      </c>
      <c r="E11" s="16"/>
      <c r="F11" s="16"/>
      <c r="G11" s="12" t="s">
        <v>47</v>
      </c>
      <c r="H11" s="14">
        <v>4</v>
      </c>
      <c r="I11" s="27"/>
      <c r="J11" s="28">
        <f t="shared" si="0"/>
        <v>0</v>
      </c>
    </row>
    <row r="12" s="2" customFormat="1" ht="20" customHeight="1" spans="1:10">
      <c r="A12" s="15"/>
      <c r="B12" s="15"/>
      <c r="C12" s="15"/>
      <c r="D12" s="12" t="s">
        <v>55</v>
      </c>
      <c r="E12" s="16"/>
      <c r="F12" s="16"/>
      <c r="G12" s="12" t="s">
        <v>56</v>
      </c>
      <c r="H12" s="14">
        <v>1</v>
      </c>
      <c r="I12" s="27"/>
      <c r="J12" s="28">
        <f t="shared" si="0"/>
        <v>0</v>
      </c>
    </row>
    <row r="13" s="2" customFormat="1" ht="31" customHeight="1" spans="1:10">
      <c r="A13" s="15"/>
      <c r="B13" s="15"/>
      <c r="C13" s="15"/>
      <c r="D13" s="12" t="s">
        <v>57</v>
      </c>
      <c r="E13" s="16"/>
      <c r="F13" s="16"/>
      <c r="G13" s="14" t="s">
        <v>22</v>
      </c>
      <c r="H13" s="14">
        <v>1</v>
      </c>
      <c r="I13" s="27"/>
      <c r="J13" s="28">
        <f t="shared" si="0"/>
        <v>0</v>
      </c>
    </row>
    <row r="14" s="3" customFormat="1" ht="38" customHeight="1" spans="1:10">
      <c r="A14" s="17" t="s">
        <v>24</v>
      </c>
      <c r="B14" s="17"/>
      <c r="C14" s="17"/>
      <c r="D14" s="17"/>
      <c r="E14" s="17"/>
      <c r="F14" s="17"/>
      <c r="G14" s="17"/>
      <c r="H14" s="17"/>
      <c r="I14" s="17"/>
      <c r="J14" s="29">
        <f>SUM(J4:J13)</f>
        <v>0</v>
      </c>
    </row>
    <row r="15" s="2" customFormat="1" ht="38" customHeight="1" spans="1:10">
      <c r="A15" s="12">
        <v>2</v>
      </c>
      <c r="B15" s="12" t="s">
        <v>58</v>
      </c>
      <c r="C15" s="18" t="s">
        <v>59</v>
      </c>
      <c r="D15" s="12" t="s">
        <v>60</v>
      </c>
      <c r="E15" s="14" t="s">
        <v>61</v>
      </c>
      <c r="F15" s="12" t="s">
        <v>62</v>
      </c>
      <c r="G15" s="12" t="s">
        <v>41</v>
      </c>
      <c r="H15" s="12">
        <v>1</v>
      </c>
      <c r="I15" s="27"/>
      <c r="J15" s="28">
        <f t="shared" ref="J15:J20" si="1">H15*I15</f>
        <v>0</v>
      </c>
    </row>
    <row r="16" s="2" customFormat="1" ht="38" customHeight="1" spans="1:10">
      <c r="A16" s="12"/>
      <c r="B16" s="12"/>
      <c r="C16" s="19"/>
      <c r="D16" s="12" t="s">
        <v>42</v>
      </c>
      <c r="E16" s="14" t="s">
        <v>63</v>
      </c>
      <c r="F16" s="12" t="s">
        <v>62</v>
      </c>
      <c r="G16" s="12" t="s">
        <v>45</v>
      </c>
      <c r="H16" s="12">
        <v>2</v>
      </c>
      <c r="I16" s="27"/>
      <c r="J16" s="28">
        <f t="shared" si="1"/>
        <v>0</v>
      </c>
    </row>
    <row r="17" s="2" customFormat="1" ht="46" customHeight="1" spans="1:10">
      <c r="A17" s="12"/>
      <c r="B17" s="12"/>
      <c r="C17" s="19"/>
      <c r="D17" s="12" t="s">
        <v>48</v>
      </c>
      <c r="E17" s="14" t="s">
        <v>64</v>
      </c>
      <c r="F17" s="12" t="s">
        <v>50</v>
      </c>
      <c r="G17" s="12" t="s">
        <v>45</v>
      </c>
      <c r="H17" s="12">
        <v>3</v>
      </c>
      <c r="I17" s="27"/>
      <c r="J17" s="28">
        <f t="shared" si="1"/>
        <v>0</v>
      </c>
    </row>
    <row r="18" s="2" customFormat="1" ht="35" customHeight="1" spans="1:10">
      <c r="A18" s="12"/>
      <c r="B18" s="12"/>
      <c r="C18" s="19"/>
      <c r="D18" s="12" t="s">
        <v>53</v>
      </c>
      <c r="E18" s="14"/>
      <c r="F18" s="12"/>
      <c r="G18" s="12" t="s">
        <v>22</v>
      </c>
      <c r="H18" s="12">
        <v>1</v>
      </c>
      <c r="I18" s="27"/>
      <c r="J18" s="28">
        <f t="shared" si="1"/>
        <v>0</v>
      </c>
    </row>
    <row r="19" s="2" customFormat="1" ht="20" customHeight="1" spans="1:10">
      <c r="A19" s="12"/>
      <c r="B19" s="12"/>
      <c r="C19" s="19"/>
      <c r="D19" s="12" t="s">
        <v>54</v>
      </c>
      <c r="E19" s="14"/>
      <c r="F19" s="12"/>
      <c r="G19" s="12" t="s">
        <v>47</v>
      </c>
      <c r="H19" s="12">
        <v>2</v>
      </c>
      <c r="I19" s="27"/>
      <c r="J19" s="28">
        <f t="shared" si="1"/>
        <v>0</v>
      </c>
    </row>
    <row r="20" s="2" customFormat="1" ht="20" customHeight="1" spans="1:10">
      <c r="A20" s="12"/>
      <c r="B20" s="12"/>
      <c r="C20" s="19"/>
      <c r="D20" s="12" t="s">
        <v>55</v>
      </c>
      <c r="E20" s="14"/>
      <c r="F20" s="12"/>
      <c r="G20" s="12" t="s">
        <v>56</v>
      </c>
      <c r="H20" s="12">
        <v>1</v>
      </c>
      <c r="I20" s="27"/>
      <c r="J20" s="28">
        <f t="shared" si="1"/>
        <v>0</v>
      </c>
    </row>
    <row r="21" s="3" customFormat="1" ht="35" customHeight="1" spans="1:10">
      <c r="A21" s="17" t="s">
        <v>24</v>
      </c>
      <c r="B21" s="17"/>
      <c r="C21" s="17"/>
      <c r="D21" s="17"/>
      <c r="E21" s="17"/>
      <c r="F21" s="17"/>
      <c r="G21" s="17"/>
      <c r="H21" s="17"/>
      <c r="I21" s="17"/>
      <c r="J21" s="29">
        <f>SUM(J15:J20)</f>
        <v>0</v>
      </c>
    </row>
    <row r="22" s="2" customFormat="1" ht="35" customHeight="1" spans="1:10">
      <c r="A22" s="12">
        <v>3</v>
      </c>
      <c r="B22" s="12" t="s">
        <v>65</v>
      </c>
      <c r="C22" s="18" t="s">
        <v>66</v>
      </c>
      <c r="D22" s="12" t="s">
        <v>38</v>
      </c>
      <c r="E22" s="14" t="s">
        <v>39</v>
      </c>
      <c r="F22" s="12" t="s">
        <v>67</v>
      </c>
      <c r="G22" s="12" t="s">
        <v>41</v>
      </c>
      <c r="H22" s="14">
        <v>1</v>
      </c>
      <c r="I22" s="27"/>
      <c r="J22" s="28">
        <f>H22*I22</f>
        <v>0</v>
      </c>
    </row>
    <row r="23" s="2" customFormat="1" ht="35" customHeight="1" spans="1:10">
      <c r="A23" s="12"/>
      <c r="B23" s="12"/>
      <c r="C23" s="19"/>
      <c r="D23" s="12" t="s">
        <v>42</v>
      </c>
      <c r="E23" s="14" t="s">
        <v>43</v>
      </c>
      <c r="F23" s="12" t="s">
        <v>68</v>
      </c>
      <c r="G23" s="12" t="s">
        <v>45</v>
      </c>
      <c r="H23" s="14">
        <v>2</v>
      </c>
      <c r="I23" s="27"/>
      <c r="J23" s="28">
        <f t="shared" ref="J23:J31" si="2">H23*I23</f>
        <v>0</v>
      </c>
    </row>
    <row r="24" s="2" customFormat="1" ht="35" customHeight="1" spans="1:10">
      <c r="A24" s="12"/>
      <c r="B24" s="12"/>
      <c r="C24" s="19"/>
      <c r="D24" s="12" t="s">
        <v>48</v>
      </c>
      <c r="E24" s="14" t="s">
        <v>49</v>
      </c>
      <c r="F24" s="12" t="s">
        <v>68</v>
      </c>
      <c r="G24" s="12" t="s">
        <v>45</v>
      </c>
      <c r="H24" s="12">
        <v>4</v>
      </c>
      <c r="I24" s="27"/>
      <c r="J24" s="28">
        <f t="shared" si="2"/>
        <v>0</v>
      </c>
    </row>
    <row r="25" s="2" customFormat="1" ht="42" customHeight="1" spans="1:10">
      <c r="A25" s="12"/>
      <c r="B25" s="12"/>
      <c r="C25" s="19"/>
      <c r="D25" s="12" t="s">
        <v>69</v>
      </c>
      <c r="E25" s="14"/>
      <c r="F25" s="12" t="s">
        <v>68</v>
      </c>
      <c r="G25" s="12" t="s">
        <v>47</v>
      </c>
      <c r="H25" s="12">
        <v>1</v>
      </c>
      <c r="I25" s="27"/>
      <c r="J25" s="28">
        <f t="shared" si="2"/>
        <v>0</v>
      </c>
    </row>
    <row r="26" s="2" customFormat="1" ht="20" customHeight="1" spans="1:10">
      <c r="A26" s="12"/>
      <c r="B26" s="12"/>
      <c r="C26" s="19"/>
      <c r="D26" s="12" t="s">
        <v>51</v>
      </c>
      <c r="E26" s="16"/>
      <c r="F26" s="16"/>
      <c r="G26" s="12" t="s">
        <v>47</v>
      </c>
      <c r="H26" s="12">
        <v>1</v>
      </c>
      <c r="I26" s="27"/>
      <c r="J26" s="28">
        <f t="shared" si="2"/>
        <v>0</v>
      </c>
    </row>
    <row r="27" s="4" customFormat="1" ht="20" customHeight="1" spans="1:11">
      <c r="A27" s="12"/>
      <c r="B27" s="12"/>
      <c r="C27" s="19"/>
      <c r="D27" s="14" t="s">
        <v>52</v>
      </c>
      <c r="E27" s="16"/>
      <c r="F27" s="16"/>
      <c r="G27" s="12" t="s">
        <v>47</v>
      </c>
      <c r="H27" s="14">
        <v>1</v>
      </c>
      <c r="I27" s="27"/>
      <c r="J27" s="28">
        <f t="shared" si="2"/>
        <v>0</v>
      </c>
      <c r="K27" s="2"/>
    </row>
    <row r="28" s="4" customFormat="1" ht="35" customHeight="1" spans="1:11">
      <c r="A28" s="12"/>
      <c r="B28" s="12"/>
      <c r="C28" s="19"/>
      <c r="D28" s="12" t="s">
        <v>70</v>
      </c>
      <c r="E28" s="16"/>
      <c r="F28" s="16"/>
      <c r="G28" s="12" t="s">
        <v>22</v>
      </c>
      <c r="H28" s="14">
        <v>1</v>
      </c>
      <c r="I28" s="27"/>
      <c r="J28" s="28">
        <f t="shared" si="2"/>
        <v>0</v>
      </c>
      <c r="K28" s="2"/>
    </row>
    <row r="29" s="4" customFormat="1" ht="22" customHeight="1" spans="1:11">
      <c r="A29" s="12"/>
      <c r="B29" s="12"/>
      <c r="C29" s="19"/>
      <c r="D29" s="12" t="s">
        <v>54</v>
      </c>
      <c r="E29" s="16"/>
      <c r="F29" s="16"/>
      <c r="G29" s="12" t="s">
        <v>47</v>
      </c>
      <c r="H29" s="14">
        <v>2</v>
      </c>
      <c r="I29" s="27"/>
      <c r="J29" s="28">
        <f t="shared" si="2"/>
        <v>0</v>
      </c>
      <c r="K29" s="2"/>
    </row>
    <row r="30" s="4" customFormat="1" ht="22" customHeight="1" spans="1:11">
      <c r="A30" s="12"/>
      <c r="B30" s="12"/>
      <c r="C30" s="19"/>
      <c r="D30" s="12" t="s">
        <v>55</v>
      </c>
      <c r="E30" s="16"/>
      <c r="F30" s="16"/>
      <c r="G30" s="12" t="s">
        <v>56</v>
      </c>
      <c r="H30" s="14">
        <v>1</v>
      </c>
      <c r="I30" s="27"/>
      <c r="J30" s="28">
        <f t="shared" si="2"/>
        <v>0</v>
      </c>
      <c r="K30" s="2"/>
    </row>
    <row r="31" s="4" customFormat="1" ht="31" customHeight="1" spans="1:11">
      <c r="A31" s="12"/>
      <c r="B31" s="12"/>
      <c r="C31" s="19"/>
      <c r="D31" s="12" t="s">
        <v>57</v>
      </c>
      <c r="E31" s="16"/>
      <c r="F31" s="16"/>
      <c r="G31" s="12" t="s">
        <v>22</v>
      </c>
      <c r="H31" s="14">
        <v>1</v>
      </c>
      <c r="I31" s="27"/>
      <c r="J31" s="28">
        <f t="shared" si="2"/>
        <v>0</v>
      </c>
      <c r="K31" s="2"/>
    </row>
    <row r="32" s="5" customFormat="1" ht="35" customHeight="1" spans="1:11">
      <c r="A32" s="17" t="s">
        <v>24</v>
      </c>
      <c r="B32" s="17"/>
      <c r="C32" s="17"/>
      <c r="D32" s="17"/>
      <c r="E32" s="17"/>
      <c r="F32" s="17"/>
      <c r="G32" s="17"/>
      <c r="H32" s="17"/>
      <c r="I32" s="17"/>
      <c r="J32" s="29">
        <f>SUM(J22:J31)</f>
        <v>0</v>
      </c>
      <c r="K32" s="3"/>
    </row>
    <row r="33" s="4" customFormat="1" ht="35" customHeight="1" spans="1:11">
      <c r="A33" s="12">
        <v>4</v>
      </c>
      <c r="B33" s="12" t="s">
        <v>71</v>
      </c>
      <c r="C33" s="12" t="s">
        <v>72</v>
      </c>
      <c r="D33" s="12" t="s">
        <v>73</v>
      </c>
      <c r="E33" s="12" t="s">
        <v>74</v>
      </c>
      <c r="F33" s="12"/>
      <c r="G33" s="12" t="s">
        <v>41</v>
      </c>
      <c r="H33" s="12">
        <v>1</v>
      </c>
      <c r="I33" s="27"/>
      <c r="J33" s="28">
        <f t="shared" ref="J33:J38" si="3">H33*I33</f>
        <v>0</v>
      </c>
      <c r="K33" s="2"/>
    </row>
    <row r="34" s="4" customFormat="1" ht="35" customHeight="1" spans="1:11">
      <c r="A34" s="12"/>
      <c r="B34" s="12"/>
      <c r="C34" s="12"/>
      <c r="D34" s="12" t="s">
        <v>42</v>
      </c>
      <c r="E34" s="14" t="s">
        <v>63</v>
      </c>
      <c r="F34" s="12" t="s">
        <v>75</v>
      </c>
      <c r="G34" s="12" t="s">
        <v>45</v>
      </c>
      <c r="H34" s="12">
        <v>4</v>
      </c>
      <c r="I34" s="27"/>
      <c r="J34" s="28">
        <f t="shared" si="3"/>
        <v>0</v>
      </c>
      <c r="K34" s="2"/>
    </row>
    <row r="35" s="4" customFormat="1" ht="35" customHeight="1" spans="1:11">
      <c r="A35" s="12"/>
      <c r="B35" s="12"/>
      <c r="C35" s="12"/>
      <c r="D35" s="12" t="s">
        <v>48</v>
      </c>
      <c r="E35" s="14" t="s">
        <v>64</v>
      </c>
      <c r="F35" s="12" t="s">
        <v>75</v>
      </c>
      <c r="G35" s="12" t="s">
        <v>45</v>
      </c>
      <c r="H35" s="12">
        <v>4</v>
      </c>
      <c r="I35" s="27"/>
      <c r="J35" s="28">
        <f t="shared" si="3"/>
        <v>0</v>
      </c>
      <c r="K35" s="2"/>
    </row>
    <row r="36" s="4" customFormat="1" ht="35" customHeight="1" spans="1:11">
      <c r="A36" s="12"/>
      <c r="B36" s="12"/>
      <c r="C36" s="12"/>
      <c r="D36" s="12" t="s">
        <v>53</v>
      </c>
      <c r="E36" s="14"/>
      <c r="F36" s="12"/>
      <c r="G36" s="12" t="s">
        <v>22</v>
      </c>
      <c r="H36" s="14">
        <v>1</v>
      </c>
      <c r="I36" s="27"/>
      <c r="J36" s="28">
        <f t="shared" si="3"/>
        <v>0</v>
      </c>
      <c r="K36" s="2"/>
    </row>
    <row r="37" s="4" customFormat="1" ht="20" customHeight="1" spans="1:11">
      <c r="A37" s="12"/>
      <c r="B37" s="12"/>
      <c r="C37" s="12"/>
      <c r="D37" s="12" t="s">
        <v>54</v>
      </c>
      <c r="E37" s="14"/>
      <c r="F37" s="12"/>
      <c r="G37" s="12" t="s">
        <v>47</v>
      </c>
      <c r="H37" s="14">
        <v>4</v>
      </c>
      <c r="I37" s="27"/>
      <c r="J37" s="28">
        <f t="shared" si="3"/>
        <v>0</v>
      </c>
      <c r="K37" s="2"/>
    </row>
    <row r="38" s="4" customFormat="1" ht="20" customHeight="1" spans="1:11">
      <c r="A38" s="12"/>
      <c r="B38" s="12"/>
      <c r="C38" s="12"/>
      <c r="D38" s="12" t="s">
        <v>55</v>
      </c>
      <c r="E38" s="14"/>
      <c r="F38" s="12"/>
      <c r="G38" s="12" t="s">
        <v>56</v>
      </c>
      <c r="H38" s="14">
        <v>1</v>
      </c>
      <c r="I38" s="27"/>
      <c r="J38" s="28">
        <f t="shared" si="3"/>
        <v>0</v>
      </c>
      <c r="K38" s="2"/>
    </row>
    <row r="39" s="3" customFormat="1" ht="30" customHeight="1" spans="1:10">
      <c r="A39" s="17" t="s">
        <v>24</v>
      </c>
      <c r="B39" s="17"/>
      <c r="C39" s="17"/>
      <c r="D39" s="17"/>
      <c r="E39" s="17"/>
      <c r="F39" s="17"/>
      <c r="G39" s="17"/>
      <c r="H39" s="17"/>
      <c r="I39" s="17"/>
      <c r="J39" s="29">
        <f>SUM(J33:J38)</f>
        <v>0</v>
      </c>
    </row>
    <row r="40" s="2" customFormat="1" ht="30" customHeight="1" spans="1:10">
      <c r="A40" s="13">
        <v>5</v>
      </c>
      <c r="B40" s="20" t="s">
        <v>76</v>
      </c>
      <c r="C40" s="12" t="s">
        <v>77</v>
      </c>
      <c r="D40" s="12" t="s">
        <v>78</v>
      </c>
      <c r="E40" s="14" t="s">
        <v>79</v>
      </c>
      <c r="F40" s="12"/>
      <c r="G40" s="12" t="s">
        <v>41</v>
      </c>
      <c r="H40" s="12">
        <v>1</v>
      </c>
      <c r="I40" s="27"/>
      <c r="J40" s="28">
        <f t="shared" ref="J40:J45" si="4">H40*I40</f>
        <v>0</v>
      </c>
    </row>
    <row r="41" s="2" customFormat="1" ht="20" customHeight="1" spans="1:10">
      <c r="A41" s="15"/>
      <c r="B41" s="21"/>
      <c r="C41" s="12"/>
      <c r="D41" s="12" t="s">
        <v>42</v>
      </c>
      <c r="E41" s="14" t="s">
        <v>63</v>
      </c>
      <c r="F41" s="12"/>
      <c r="G41" s="12" t="s">
        <v>45</v>
      </c>
      <c r="H41" s="12">
        <v>4</v>
      </c>
      <c r="I41" s="27"/>
      <c r="J41" s="28">
        <f t="shared" si="4"/>
        <v>0</v>
      </c>
    </row>
    <row r="42" s="2" customFormat="1" ht="20" customHeight="1" spans="1:10">
      <c r="A42" s="15"/>
      <c r="B42" s="21"/>
      <c r="C42" s="12"/>
      <c r="D42" s="12" t="s">
        <v>48</v>
      </c>
      <c r="E42" s="14" t="s">
        <v>64</v>
      </c>
      <c r="F42" s="12"/>
      <c r="G42" s="12" t="s">
        <v>45</v>
      </c>
      <c r="H42" s="12">
        <v>3</v>
      </c>
      <c r="I42" s="27"/>
      <c r="J42" s="28">
        <f t="shared" si="4"/>
        <v>0</v>
      </c>
    </row>
    <row r="43" s="2" customFormat="1" ht="30" customHeight="1" spans="1:10">
      <c r="A43" s="15"/>
      <c r="B43" s="21"/>
      <c r="C43" s="12"/>
      <c r="D43" s="12" t="s">
        <v>53</v>
      </c>
      <c r="E43" s="14"/>
      <c r="F43" s="12"/>
      <c r="G43" s="12" t="s">
        <v>22</v>
      </c>
      <c r="H43" s="14">
        <v>1</v>
      </c>
      <c r="I43" s="27"/>
      <c r="J43" s="28">
        <f t="shared" si="4"/>
        <v>0</v>
      </c>
    </row>
    <row r="44" s="2" customFormat="1" ht="20" customHeight="1" spans="1:10">
      <c r="A44" s="15"/>
      <c r="B44" s="21"/>
      <c r="C44" s="12"/>
      <c r="D44" s="12" t="s">
        <v>54</v>
      </c>
      <c r="E44" s="14"/>
      <c r="F44" s="12"/>
      <c r="G44" s="12" t="s">
        <v>47</v>
      </c>
      <c r="H44" s="14">
        <v>4</v>
      </c>
      <c r="I44" s="27"/>
      <c r="J44" s="28">
        <f t="shared" si="4"/>
        <v>0</v>
      </c>
    </row>
    <row r="45" s="2" customFormat="1" ht="20" customHeight="1" spans="1:10">
      <c r="A45" s="15"/>
      <c r="B45" s="21"/>
      <c r="C45" s="12"/>
      <c r="D45" s="12" t="s">
        <v>55</v>
      </c>
      <c r="E45" s="14"/>
      <c r="F45" s="12"/>
      <c r="G45" s="12" t="s">
        <v>56</v>
      </c>
      <c r="H45" s="14">
        <v>1</v>
      </c>
      <c r="I45" s="27"/>
      <c r="J45" s="28">
        <f t="shared" si="4"/>
        <v>0</v>
      </c>
    </row>
    <row r="46" s="5" customFormat="1" ht="32" customHeight="1" spans="1:11">
      <c r="A46" s="17" t="s">
        <v>24</v>
      </c>
      <c r="B46" s="17"/>
      <c r="C46" s="17"/>
      <c r="D46" s="17"/>
      <c r="E46" s="17"/>
      <c r="F46" s="17"/>
      <c r="G46" s="17"/>
      <c r="H46" s="17"/>
      <c r="I46" s="17"/>
      <c r="J46" s="29">
        <f>SUM(J40:J45)</f>
        <v>0</v>
      </c>
      <c r="K46" s="3"/>
    </row>
    <row r="47" s="4" customFormat="1" ht="32" customHeight="1" spans="1:11">
      <c r="A47" s="12">
        <v>6</v>
      </c>
      <c r="B47" s="12" t="s">
        <v>80</v>
      </c>
      <c r="C47" s="12" t="s">
        <v>81</v>
      </c>
      <c r="D47" s="12" t="s">
        <v>82</v>
      </c>
      <c r="E47" s="14" t="s">
        <v>83</v>
      </c>
      <c r="F47" s="12" t="s">
        <v>50</v>
      </c>
      <c r="G47" s="12" t="s">
        <v>41</v>
      </c>
      <c r="H47" s="12">
        <v>1</v>
      </c>
      <c r="I47" s="27"/>
      <c r="J47" s="28">
        <f t="shared" ref="J47:J52" si="5">H47*I47</f>
        <v>0</v>
      </c>
      <c r="K47" s="2"/>
    </row>
    <row r="48" s="4" customFormat="1" ht="32" customHeight="1" spans="1:11">
      <c r="A48" s="12"/>
      <c r="B48" s="12"/>
      <c r="C48" s="12"/>
      <c r="D48" s="12" t="s">
        <v>42</v>
      </c>
      <c r="E48" s="14" t="s">
        <v>63</v>
      </c>
      <c r="F48" s="12" t="s">
        <v>50</v>
      </c>
      <c r="G48" s="12" t="s">
        <v>45</v>
      </c>
      <c r="H48" s="12">
        <v>4</v>
      </c>
      <c r="I48" s="27"/>
      <c r="J48" s="28">
        <f t="shared" si="5"/>
        <v>0</v>
      </c>
      <c r="K48" s="2"/>
    </row>
    <row r="49" s="4" customFormat="1" ht="32" customHeight="1" spans="1:11">
      <c r="A49" s="12"/>
      <c r="B49" s="12"/>
      <c r="C49" s="12"/>
      <c r="D49" s="12" t="s">
        <v>48</v>
      </c>
      <c r="E49" s="14" t="s">
        <v>64</v>
      </c>
      <c r="F49" s="12" t="s">
        <v>50</v>
      </c>
      <c r="G49" s="12" t="s">
        <v>45</v>
      </c>
      <c r="H49" s="12">
        <v>4</v>
      </c>
      <c r="I49" s="27"/>
      <c r="J49" s="28">
        <f t="shared" si="5"/>
        <v>0</v>
      </c>
      <c r="K49" s="2"/>
    </row>
    <row r="50" s="4" customFormat="1" ht="30" customHeight="1" spans="1:11">
      <c r="A50" s="12"/>
      <c r="B50" s="12"/>
      <c r="C50" s="12"/>
      <c r="D50" s="12" t="s">
        <v>53</v>
      </c>
      <c r="E50" s="14"/>
      <c r="F50" s="12"/>
      <c r="G50" s="12" t="s">
        <v>22</v>
      </c>
      <c r="H50" s="14">
        <v>1</v>
      </c>
      <c r="I50" s="27"/>
      <c r="J50" s="28">
        <f t="shared" si="5"/>
        <v>0</v>
      </c>
      <c r="K50" s="2"/>
    </row>
    <row r="51" s="4" customFormat="1" ht="20" customHeight="1" spans="1:11">
      <c r="A51" s="12"/>
      <c r="B51" s="12"/>
      <c r="C51" s="12"/>
      <c r="D51" s="12" t="s">
        <v>54</v>
      </c>
      <c r="E51" s="14"/>
      <c r="F51" s="12"/>
      <c r="G51" s="12" t="s">
        <v>47</v>
      </c>
      <c r="H51" s="14">
        <v>4</v>
      </c>
      <c r="I51" s="27"/>
      <c r="J51" s="28">
        <f t="shared" si="5"/>
        <v>0</v>
      </c>
      <c r="K51" s="2"/>
    </row>
    <row r="52" s="4" customFormat="1" ht="20" customHeight="1" spans="1:11">
      <c r="A52" s="12"/>
      <c r="B52" s="12"/>
      <c r="C52" s="12"/>
      <c r="D52" s="12" t="s">
        <v>55</v>
      </c>
      <c r="E52" s="14"/>
      <c r="F52" s="12"/>
      <c r="G52" s="12" t="s">
        <v>56</v>
      </c>
      <c r="H52" s="14">
        <v>1</v>
      </c>
      <c r="I52" s="27"/>
      <c r="J52" s="28">
        <f t="shared" si="5"/>
        <v>0</v>
      </c>
      <c r="K52" s="2"/>
    </row>
    <row r="53" s="3" customFormat="1" ht="35" customHeight="1" spans="1:10">
      <c r="A53" s="22" t="s">
        <v>24</v>
      </c>
      <c r="B53" s="23"/>
      <c r="C53" s="23"/>
      <c r="D53" s="23"/>
      <c r="E53" s="23"/>
      <c r="F53" s="23"/>
      <c r="G53" s="23"/>
      <c r="H53" s="23"/>
      <c r="I53" s="30"/>
      <c r="J53" s="31">
        <f>SUM(J47:J52)</f>
        <v>0</v>
      </c>
    </row>
    <row r="54" s="2" customFormat="1" ht="35" customHeight="1" spans="1:10">
      <c r="A54" s="12">
        <v>7</v>
      </c>
      <c r="B54" s="14" t="s">
        <v>84</v>
      </c>
      <c r="C54" s="14" t="s">
        <v>85</v>
      </c>
      <c r="D54" s="12" t="s">
        <v>86</v>
      </c>
      <c r="E54" s="14" t="s">
        <v>83</v>
      </c>
      <c r="F54" s="14" t="s">
        <v>50</v>
      </c>
      <c r="G54" s="12" t="s">
        <v>41</v>
      </c>
      <c r="H54" s="14">
        <v>1</v>
      </c>
      <c r="I54" s="27"/>
      <c r="J54" s="28">
        <f t="shared" ref="J54:J59" si="6">H54*I54</f>
        <v>0</v>
      </c>
    </row>
    <row r="55" s="2" customFormat="1" ht="35" customHeight="1" spans="1:10">
      <c r="A55" s="12"/>
      <c r="B55" s="14"/>
      <c r="C55" s="14"/>
      <c r="D55" s="12" t="s">
        <v>42</v>
      </c>
      <c r="E55" s="14" t="s">
        <v>63</v>
      </c>
      <c r="F55" s="14" t="s">
        <v>50</v>
      </c>
      <c r="G55" s="12" t="s">
        <v>45</v>
      </c>
      <c r="H55" s="14">
        <v>4</v>
      </c>
      <c r="I55" s="27"/>
      <c r="J55" s="28">
        <f t="shared" si="6"/>
        <v>0</v>
      </c>
    </row>
    <row r="56" s="2" customFormat="1" ht="35" customHeight="1" spans="1:10">
      <c r="A56" s="12"/>
      <c r="B56" s="14"/>
      <c r="C56" s="14"/>
      <c r="D56" s="12" t="s">
        <v>48</v>
      </c>
      <c r="E56" s="14" t="s">
        <v>64</v>
      </c>
      <c r="F56" s="14" t="s">
        <v>50</v>
      </c>
      <c r="G56" s="12" t="s">
        <v>45</v>
      </c>
      <c r="H56" s="14">
        <v>4</v>
      </c>
      <c r="I56" s="27"/>
      <c r="J56" s="28">
        <f t="shared" si="6"/>
        <v>0</v>
      </c>
    </row>
    <row r="57" s="2" customFormat="1" ht="31" customHeight="1" spans="1:10">
      <c r="A57" s="12"/>
      <c r="B57" s="14"/>
      <c r="C57" s="14"/>
      <c r="D57" s="12" t="s">
        <v>87</v>
      </c>
      <c r="E57" s="14"/>
      <c r="F57" s="14"/>
      <c r="G57" s="12" t="s">
        <v>22</v>
      </c>
      <c r="H57" s="14">
        <v>1</v>
      </c>
      <c r="I57" s="27"/>
      <c r="J57" s="28">
        <f t="shared" si="6"/>
        <v>0</v>
      </c>
    </row>
    <row r="58" s="2" customFormat="1" ht="20" customHeight="1" spans="1:10">
      <c r="A58" s="12"/>
      <c r="B58" s="14"/>
      <c r="C58" s="14"/>
      <c r="D58" s="12" t="s">
        <v>54</v>
      </c>
      <c r="E58" s="14"/>
      <c r="F58" s="14"/>
      <c r="G58" s="12" t="s">
        <v>47</v>
      </c>
      <c r="H58" s="14">
        <v>4</v>
      </c>
      <c r="I58" s="27"/>
      <c r="J58" s="28">
        <f t="shared" si="6"/>
        <v>0</v>
      </c>
    </row>
    <row r="59" s="2" customFormat="1" ht="20" customHeight="1" spans="1:10">
      <c r="A59" s="12"/>
      <c r="B59" s="14"/>
      <c r="C59" s="14"/>
      <c r="D59" s="12" t="s">
        <v>55</v>
      </c>
      <c r="E59" s="14"/>
      <c r="F59" s="14"/>
      <c r="G59" s="12" t="s">
        <v>56</v>
      </c>
      <c r="H59" s="14">
        <v>1</v>
      </c>
      <c r="I59" s="27"/>
      <c r="J59" s="28">
        <f t="shared" si="6"/>
        <v>0</v>
      </c>
    </row>
    <row r="60" s="3" customFormat="1" ht="35" customHeight="1" spans="1:10">
      <c r="A60" s="24" t="s">
        <v>24</v>
      </c>
      <c r="B60" s="25"/>
      <c r="C60" s="25"/>
      <c r="D60" s="25"/>
      <c r="E60" s="25"/>
      <c r="F60" s="25"/>
      <c r="G60" s="25"/>
      <c r="H60" s="25"/>
      <c r="I60" s="32"/>
      <c r="J60" s="29">
        <f>SUM(J54:J59)</f>
        <v>0</v>
      </c>
    </row>
    <row r="61" s="2" customFormat="1" ht="35" customHeight="1" spans="1:10">
      <c r="A61" s="12">
        <v>8</v>
      </c>
      <c r="B61" s="14" t="s">
        <v>88</v>
      </c>
      <c r="C61" s="14" t="s">
        <v>89</v>
      </c>
      <c r="D61" s="12" t="s">
        <v>86</v>
      </c>
      <c r="E61" s="14" t="s">
        <v>90</v>
      </c>
      <c r="F61" s="14" t="s">
        <v>91</v>
      </c>
      <c r="G61" s="12" t="s">
        <v>41</v>
      </c>
      <c r="H61" s="14">
        <v>1</v>
      </c>
      <c r="I61" s="27"/>
      <c r="J61" s="28">
        <f t="shared" ref="J61:J66" si="7">H61*I61</f>
        <v>0</v>
      </c>
    </row>
    <row r="62" s="2" customFormat="1" ht="33" customHeight="1" spans="1:10">
      <c r="A62" s="12"/>
      <c r="B62" s="14"/>
      <c r="C62" s="14"/>
      <c r="D62" s="12" t="s">
        <v>42</v>
      </c>
      <c r="E62" s="14" t="s">
        <v>92</v>
      </c>
      <c r="F62" s="14" t="s">
        <v>50</v>
      </c>
      <c r="G62" s="12" t="s">
        <v>45</v>
      </c>
      <c r="H62" s="14">
        <v>4</v>
      </c>
      <c r="I62" s="27"/>
      <c r="J62" s="28">
        <f t="shared" si="7"/>
        <v>0</v>
      </c>
    </row>
    <row r="63" s="2" customFormat="1" ht="33" customHeight="1" spans="1:10">
      <c r="A63" s="12"/>
      <c r="B63" s="14"/>
      <c r="C63" s="14"/>
      <c r="D63" s="12" t="s">
        <v>48</v>
      </c>
      <c r="E63" s="14" t="s">
        <v>64</v>
      </c>
      <c r="F63" s="14" t="s">
        <v>93</v>
      </c>
      <c r="G63" s="12" t="s">
        <v>45</v>
      </c>
      <c r="H63" s="14">
        <v>4</v>
      </c>
      <c r="I63" s="27"/>
      <c r="J63" s="28">
        <f t="shared" si="7"/>
        <v>0</v>
      </c>
    </row>
    <row r="64" s="2" customFormat="1" ht="27" customHeight="1" spans="1:10">
      <c r="A64" s="12"/>
      <c r="B64" s="14"/>
      <c r="C64" s="14"/>
      <c r="D64" s="12" t="s">
        <v>53</v>
      </c>
      <c r="E64" s="14"/>
      <c r="F64" s="14"/>
      <c r="G64" s="12" t="s">
        <v>22</v>
      </c>
      <c r="H64" s="14">
        <v>1</v>
      </c>
      <c r="I64" s="27"/>
      <c r="J64" s="28">
        <f t="shared" si="7"/>
        <v>0</v>
      </c>
    </row>
    <row r="65" s="2" customFormat="1" ht="20" customHeight="1" spans="1:10">
      <c r="A65" s="12"/>
      <c r="B65" s="14"/>
      <c r="C65" s="14"/>
      <c r="D65" s="12" t="s">
        <v>54</v>
      </c>
      <c r="E65" s="14"/>
      <c r="F65" s="14"/>
      <c r="G65" s="12" t="s">
        <v>47</v>
      </c>
      <c r="H65" s="14">
        <v>4</v>
      </c>
      <c r="I65" s="27"/>
      <c r="J65" s="28">
        <f t="shared" si="7"/>
        <v>0</v>
      </c>
    </row>
    <row r="66" s="2" customFormat="1" ht="20" customHeight="1" spans="1:10">
      <c r="A66" s="12"/>
      <c r="B66" s="14"/>
      <c r="C66" s="14"/>
      <c r="D66" s="12" t="s">
        <v>55</v>
      </c>
      <c r="E66" s="14"/>
      <c r="F66" s="14"/>
      <c r="G66" s="12" t="s">
        <v>56</v>
      </c>
      <c r="H66" s="14">
        <v>1</v>
      </c>
      <c r="I66" s="27"/>
      <c r="J66" s="28">
        <f t="shared" si="7"/>
        <v>0</v>
      </c>
    </row>
    <row r="67" s="3" customFormat="1" ht="42" customHeight="1" spans="1:10">
      <c r="A67" s="33" t="s">
        <v>24</v>
      </c>
      <c r="B67" s="33"/>
      <c r="C67" s="33"/>
      <c r="D67" s="33"/>
      <c r="E67" s="33"/>
      <c r="F67" s="33"/>
      <c r="G67" s="33"/>
      <c r="H67" s="33"/>
      <c r="I67" s="33"/>
      <c r="J67" s="29">
        <f>SUM(J61:J66)</f>
        <v>0</v>
      </c>
    </row>
    <row r="68" s="2" customFormat="1" ht="39" customHeight="1" spans="1:10">
      <c r="A68" s="34">
        <v>9</v>
      </c>
      <c r="B68" s="35" t="s">
        <v>94</v>
      </c>
      <c r="C68" s="36" t="s">
        <v>95</v>
      </c>
      <c r="D68" s="34" t="s">
        <v>48</v>
      </c>
      <c r="E68" s="36" t="s">
        <v>64</v>
      </c>
      <c r="F68" s="36" t="s">
        <v>50</v>
      </c>
      <c r="G68" s="34" t="s">
        <v>45</v>
      </c>
      <c r="H68" s="36">
        <v>3</v>
      </c>
      <c r="I68" s="27"/>
      <c r="J68" s="28">
        <f t="shared" ref="J68:J73" si="8">H68*I68</f>
        <v>0</v>
      </c>
    </row>
    <row r="69" s="2" customFormat="1" ht="39" customHeight="1" spans="1:10">
      <c r="A69" s="12"/>
      <c r="B69" s="35"/>
      <c r="C69" s="14"/>
      <c r="D69" s="12" t="s">
        <v>42</v>
      </c>
      <c r="E69" s="14" t="s">
        <v>92</v>
      </c>
      <c r="F69" s="14" t="s">
        <v>50</v>
      </c>
      <c r="G69" s="12" t="s">
        <v>45</v>
      </c>
      <c r="H69" s="14">
        <v>4</v>
      </c>
      <c r="I69" s="27"/>
      <c r="J69" s="28">
        <f t="shared" si="8"/>
        <v>0</v>
      </c>
    </row>
    <row r="70" s="2" customFormat="1" ht="39" customHeight="1" spans="1:10">
      <c r="A70" s="12"/>
      <c r="B70" s="35"/>
      <c r="C70" s="14"/>
      <c r="D70" s="12" t="s">
        <v>78</v>
      </c>
      <c r="E70" s="14" t="s">
        <v>96</v>
      </c>
      <c r="F70" s="14" t="s">
        <v>97</v>
      </c>
      <c r="G70" s="12" t="s">
        <v>41</v>
      </c>
      <c r="H70" s="14">
        <v>1</v>
      </c>
      <c r="I70" s="27"/>
      <c r="J70" s="28">
        <f t="shared" si="8"/>
        <v>0</v>
      </c>
    </row>
    <row r="71" s="2" customFormat="1" ht="35" customHeight="1" spans="1:10">
      <c r="A71" s="12"/>
      <c r="B71" s="35"/>
      <c r="C71" s="14"/>
      <c r="D71" s="12" t="s">
        <v>53</v>
      </c>
      <c r="E71" s="14"/>
      <c r="F71" s="14"/>
      <c r="G71" s="12" t="s">
        <v>22</v>
      </c>
      <c r="H71" s="14">
        <v>1</v>
      </c>
      <c r="I71" s="27"/>
      <c r="J71" s="28">
        <f t="shared" si="8"/>
        <v>0</v>
      </c>
    </row>
    <row r="72" s="2" customFormat="1" ht="20" customHeight="1" spans="1:10">
      <c r="A72" s="12"/>
      <c r="B72" s="35"/>
      <c r="C72" s="14"/>
      <c r="D72" s="12" t="s">
        <v>54</v>
      </c>
      <c r="E72" s="14"/>
      <c r="F72" s="14"/>
      <c r="G72" s="12" t="s">
        <v>47</v>
      </c>
      <c r="H72" s="14">
        <v>4</v>
      </c>
      <c r="I72" s="27"/>
      <c r="J72" s="28">
        <f t="shared" si="8"/>
        <v>0</v>
      </c>
    </row>
    <row r="73" s="2" customFormat="1" ht="20" customHeight="1" spans="1:10">
      <c r="A73" s="12"/>
      <c r="B73" s="35"/>
      <c r="C73" s="14"/>
      <c r="D73" s="12" t="s">
        <v>55</v>
      </c>
      <c r="E73" s="14"/>
      <c r="F73" s="14"/>
      <c r="G73" s="12" t="s">
        <v>56</v>
      </c>
      <c r="H73" s="14">
        <v>1</v>
      </c>
      <c r="I73" s="27"/>
      <c r="J73" s="28">
        <f t="shared" si="8"/>
        <v>0</v>
      </c>
    </row>
    <row r="74" s="3" customFormat="1" ht="38" customHeight="1" spans="1:10">
      <c r="A74" s="17" t="s">
        <v>24</v>
      </c>
      <c r="B74" s="17"/>
      <c r="C74" s="17"/>
      <c r="D74" s="17"/>
      <c r="E74" s="17"/>
      <c r="F74" s="17"/>
      <c r="G74" s="17"/>
      <c r="H74" s="17"/>
      <c r="I74" s="17"/>
      <c r="J74" s="29">
        <f>SUM(J68:J73)</f>
        <v>0</v>
      </c>
    </row>
    <row r="75" s="2" customFormat="1" ht="38" customHeight="1" spans="1:10">
      <c r="A75" s="12">
        <v>10</v>
      </c>
      <c r="B75" s="14" t="s">
        <v>98</v>
      </c>
      <c r="C75" s="14" t="s">
        <v>99</v>
      </c>
      <c r="D75" s="12" t="s">
        <v>48</v>
      </c>
      <c r="E75" s="14" t="s">
        <v>64</v>
      </c>
      <c r="F75" s="14" t="s">
        <v>50</v>
      </c>
      <c r="G75" s="12" t="s">
        <v>45</v>
      </c>
      <c r="H75" s="14">
        <v>3</v>
      </c>
      <c r="I75" s="27"/>
      <c r="J75" s="28">
        <f t="shared" ref="J75:J80" si="9">H75*I75</f>
        <v>0</v>
      </c>
    </row>
    <row r="76" s="2" customFormat="1" ht="38" customHeight="1" spans="1:10">
      <c r="A76" s="12"/>
      <c r="B76" s="14"/>
      <c r="C76" s="14"/>
      <c r="D76" s="12" t="s">
        <v>42</v>
      </c>
      <c r="E76" s="14" t="s">
        <v>92</v>
      </c>
      <c r="F76" s="14" t="s">
        <v>50</v>
      </c>
      <c r="G76" s="12" t="s">
        <v>45</v>
      </c>
      <c r="H76" s="14">
        <v>4</v>
      </c>
      <c r="I76" s="27"/>
      <c r="J76" s="28">
        <f t="shared" si="9"/>
        <v>0</v>
      </c>
    </row>
    <row r="77" s="2" customFormat="1" ht="38" customHeight="1" spans="1:10">
      <c r="A77" s="12"/>
      <c r="B77" s="14"/>
      <c r="C77" s="14"/>
      <c r="D77" s="12" t="s">
        <v>78</v>
      </c>
      <c r="E77" s="14" t="s">
        <v>96</v>
      </c>
      <c r="F77" s="14" t="s">
        <v>97</v>
      </c>
      <c r="G77" s="12" t="s">
        <v>41</v>
      </c>
      <c r="H77" s="14">
        <v>1</v>
      </c>
      <c r="I77" s="27"/>
      <c r="J77" s="28">
        <f t="shared" si="9"/>
        <v>0</v>
      </c>
    </row>
    <row r="78" s="2" customFormat="1" ht="35" customHeight="1" spans="1:10">
      <c r="A78" s="12"/>
      <c r="B78" s="14"/>
      <c r="C78" s="14"/>
      <c r="D78" s="12" t="s">
        <v>53</v>
      </c>
      <c r="E78" s="14"/>
      <c r="F78" s="14"/>
      <c r="G78" s="12" t="s">
        <v>22</v>
      </c>
      <c r="H78" s="14">
        <v>1</v>
      </c>
      <c r="I78" s="27"/>
      <c r="J78" s="28">
        <f t="shared" si="9"/>
        <v>0</v>
      </c>
    </row>
    <row r="79" s="2" customFormat="1" ht="20" customHeight="1" spans="1:10">
      <c r="A79" s="12"/>
      <c r="B79" s="14"/>
      <c r="C79" s="14"/>
      <c r="D79" s="12" t="s">
        <v>54</v>
      </c>
      <c r="E79" s="14"/>
      <c r="F79" s="14"/>
      <c r="G79" s="12" t="s">
        <v>47</v>
      </c>
      <c r="H79" s="14">
        <v>4</v>
      </c>
      <c r="I79" s="27"/>
      <c r="J79" s="28">
        <f t="shared" si="9"/>
        <v>0</v>
      </c>
    </row>
    <row r="80" s="2" customFormat="1" ht="20" customHeight="1" spans="1:10">
      <c r="A80" s="12"/>
      <c r="B80" s="14"/>
      <c r="C80" s="14"/>
      <c r="D80" s="12" t="s">
        <v>55</v>
      </c>
      <c r="E80" s="14"/>
      <c r="F80" s="14"/>
      <c r="G80" s="12" t="s">
        <v>56</v>
      </c>
      <c r="H80" s="14">
        <v>1</v>
      </c>
      <c r="I80" s="27"/>
      <c r="J80" s="28">
        <f t="shared" si="9"/>
        <v>0</v>
      </c>
    </row>
    <row r="81" s="3" customFormat="1" ht="47" customHeight="1" spans="1:10">
      <c r="A81" s="33" t="s">
        <v>24</v>
      </c>
      <c r="B81" s="33"/>
      <c r="C81" s="33"/>
      <c r="D81" s="33"/>
      <c r="E81" s="33"/>
      <c r="F81" s="33"/>
      <c r="G81" s="33"/>
      <c r="H81" s="33"/>
      <c r="I81" s="33"/>
      <c r="J81" s="29">
        <f>SUM(J75:J80)</f>
        <v>0</v>
      </c>
    </row>
    <row r="82" s="2" customFormat="1" ht="47" customHeight="1" spans="1:10">
      <c r="A82" s="13">
        <v>11</v>
      </c>
      <c r="B82" s="14" t="s">
        <v>100</v>
      </c>
      <c r="C82" s="37" t="s">
        <v>101</v>
      </c>
      <c r="D82" s="12" t="s">
        <v>102</v>
      </c>
      <c r="E82" s="14" t="s">
        <v>103</v>
      </c>
      <c r="F82" s="14" t="s">
        <v>50</v>
      </c>
      <c r="G82" s="12" t="s">
        <v>41</v>
      </c>
      <c r="H82" s="14">
        <v>1</v>
      </c>
      <c r="I82" s="27"/>
      <c r="J82" s="28">
        <f t="shared" ref="J82:J87" si="10">H82*I82</f>
        <v>0</v>
      </c>
    </row>
    <row r="83" s="2" customFormat="1" ht="47" customHeight="1" spans="1:10">
      <c r="A83" s="15"/>
      <c r="B83" s="14"/>
      <c r="C83" s="38"/>
      <c r="D83" s="12" t="s">
        <v>42</v>
      </c>
      <c r="E83" s="14" t="s">
        <v>63</v>
      </c>
      <c r="F83" s="14" t="s">
        <v>50</v>
      </c>
      <c r="G83" s="12" t="s">
        <v>45</v>
      </c>
      <c r="H83" s="14">
        <v>2</v>
      </c>
      <c r="I83" s="27"/>
      <c r="J83" s="28">
        <f t="shared" si="10"/>
        <v>0</v>
      </c>
    </row>
    <row r="84" s="2" customFormat="1" ht="47" customHeight="1" spans="1:14">
      <c r="A84" s="15"/>
      <c r="B84" s="14"/>
      <c r="C84" s="38"/>
      <c r="D84" s="12" t="s">
        <v>48</v>
      </c>
      <c r="E84" s="14" t="s">
        <v>64</v>
      </c>
      <c r="F84" s="14" t="s">
        <v>50</v>
      </c>
      <c r="G84" s="12" t="s">
        <v>45</v>
      </c>
      <c r="H84" s="14">
        <v>5</v>
      </c>
      <c r="I84" s="27"/>
      <c r="J84" s="28">
        <f t="shared" si="10"/>
        <v>0</v>
      </c>
      <c r="N84" s="3"/>
    </row>
    <row r="85" s="2" customFormat="1" ht="35" customHeight="1" spans="1:10">
      <c r="A85" s="15"/>
      <c r="B85" s="14"/>
      <c r="C85" s="38"/>
      <c r="D85" s="12" t="s">
        <v>53</v>
      </c>
      <c r="E85" s="14"/>
      <c r="F85" s="14"/>
      <c r="G85" s="12" t="s">
        <v>22</v>
      </c>
      <c r="H85" s="14">
        <v>1</v>
      </c>
      <c r="I85" s="27"/>
      <c r="J85" s="28">
        <f t="shared" si="10"/>
        <v>0</v>
      </c>
    </row>
    <row r="86" s="2" customFormat="1" ht="35" customHeight="1" spans="1:10">
      <c r="A86" s="15"/>
      <c r="B86" s="14"/>
      <c r="C86" s="38"/>
      <c r="D86" s="12" t="s">
        <v>54</v>
      </c>
      <c r="E86" s="14"/>
      <c r="F86" s="14"/>
      <c r="G86" s="12" t="s">
        <v>47</v>
      </c>
      <c r="H86" s="14">
        <v>2</v>
      </c>
      <c r="I86" s="27"/>
      <c r="J86" s="28">
        <f t="shared" si="10"/>
        <v>0</v>
      </c>
    </row>
    <row r="87" s="2" customFormat="1" ht="35" customHeight="1" spans="1:10">
      <c r="A87" s="15"/>
      <c r="B87" s="14"/>
      <c r="C87" s="38"/>
      <c r="D87" s="12" t="s">
        <v>55</v>
      </c>
      <c r="E87" s="14"/>
      <c r="F87" s="14"/>
      <c r="G87" s="12" t="s">
        <v>56</v>
      </c>
      <c r="H87" s="14">
        <v>1</v>
      </c>
      <c r="I87" s="27"/>
      <c r="J87" s="28">
        <f t="shared" si="10"/>
        <v>0</v>
      </c>
    </row>
    <row r="88" s="3" customFormat="1" ht="25" customHeight="1" spans="1:10">
      <c r="A88" s="24" t="s">
        <v>24</v>
      </c>
      <c r="B88" s="25"/>
      <c r="C88" s="25"/>
      <c r="D88" s="25"/>
      <c r="E88" s="25"/>
      <c r="F88" s="25"/>
      <c r="G88" s="25"/>
      <c r="H88" s="25"/>
      <c r="I88" s="32"/>
      <c r="J88" s="29">
        <f>SUM(J82:J87)</f>
        <v>0</v>
      </c>
    </row>
    <row r="89" s="3" customFormat="1" ht="25" customHeight="1" spans="1:10">
      <c r="A89" s="24" t="s">
        <v>104</v>
      </c>
      <c r="B89" s="25"/>
      <c r="C89" s="25"/>
      <c r="D89" s="25"/>
      <c r="E89" s="25"/>
      <c r="F89" s="25"/>
      <c r="G89" s="25"/>
      <c r="H89" s="25"/>
      <c r="I89" s="32"/>
      <c r="J89" s="40">
        <f>J14+J21+J32+J39+J46+J53+J60+J67+J74+J81+J88</f>
        <v>0</v>
      </c>
    </row>
    <row r="90" ht="62" customHeight="1" spans="1:10">
      <c r="A90" s="39" t="s">
        <v>105</v>
      </c>
      <c r="B90" s="39"/>
      <c r="C90" s="39"/>
      <c r="D90" s="39"/>
      <c r="E90" s="39"/>
      <c r="F90" s="39"/>
      <c r="G90" s="39"/>
      <c r="H90" s="39"/>
      <c r="I90" s="39"/>
      <c r="J90" s="39"/>
    </row>
  </sheetData>
  <mergeCells count="48">
    <mergeCell ref="A1:J1"/>
    <mergeCell ref="A2:J2"/>
    <mergeCell ref="A14:I14"/>
    <mergeCell ref="A21:I21"/>
    <mergeCell ref="A32:I32"/>
    <mergeCell ref="A39:I39"/>
    <mergeCell ref="A46:I46"/>
    <mergeCell ref="A53:I53"/>
    <mergeCell ref="A60:I60"/>
    <mergeCell ref="A67:I67"/>
    <mergeCell ref="A74:I74"/>
    <mergeCell ref="A81:I81"/>
    <mergeCell ref="A88:I88"/>
    <mergeCell ref="A89:I89"/>
    <mergeCell ref="A90:J90"/>
    <mergeCell ref="A4:A13"/>
    <mergeCell ref="A15:A20"/>
    <mergeCell ref="A22:A31"/>
    <mergeCell ref="A33:A38"/>
    <mergeCell ref="A40:A45"/>
    <mergeCell ref="A47:A52"/>
    <mergeCell ref="A54:A59"/>
    <mergeCell ref="A61:A66"/>
    <mergeCell ref="A68:A73"/>
    <mergeCell ref="A75:A80"/>
    <mergeCell ref="A82:A87"/>
    <mergeCell ref="B4:B13"/>
    <mergeCell ref="B15:B20"/>
    <mergeCell ref="B22:B31"/>
    <mergeCell ref="B33:B38"/>
    <mergeCell ref="B40:B45"/>
    <mergeCell ref="B47:B52"/>
    <mergeCell ref="B54:B59"/>
    <mergeCell ref="B61:B66"/>
    <mergeCell ref="B68:B73"/>
    <mergeCell ref="B75:B80"/>
    <mergeCell ref="B82:B87"/>
    <mergeCell ref="C4:C13"/>
    <mergeCell ref="C15:C20"/>
    <mergeCell ref="C22:C31"/>
    <mergeCell ref="C33:C38"/>
    <mergeCell ref="C40:C45"/>
    <mergeCell ref="C47:C52"/>
    <mergeCell ref="C54:C59"/>
    <mergeCell ref="C61:C66"/>
    <mergeCell ref="C68:C73"/>
    <mergeCell ref="C75:C80"/>
    <mergeCell ref="C82:C87"/>
  </mergeCells>
  <printOptions horizontalCentered="1"/>
  <pageMargins left="0.196527777777778" right="0.196527777777778" top="0.590277777777778" bottom="0.314583333333333" header="0.196527777777778" footer="0.0784722222222222"/>
  <pageSetup paperSize="9" scale="90" orientation="portrait" horizontalDpi="600" verticalDpi="600"/>
  <headerFooter alignWithMargins="0" scaleWithDoc="0">
    <oddFooter>&amp;C第 &amp;P 页，共 &amp;N 页</oddFooter>
  </headerFooter>
  <rowBreaks count="3" manualBreakCount="3">
    <brk id="90" max="254" man="1"/>
    <brk id="90" max="254" man="1"/>
    <brk id="90" max="254" man="1"/>
  </rowBreaks>
</worksheet>
</file>

<file path=docProps/app.xml><?xml version="1.0" encoding="utf-8"?>
<Properties xmlns="http://schemas.openxmlformats.org/officeDocument/2006/extended-properties" xmlns:vt="http://schemas.openxmlformats.org/officeDocument/2006/docPropsVTypes">
  <Company>by-coop</Company>
  <Application>Microsoft Excel</Application>
  <HeadingPairs>
    <vt:vector size="2" baseType="variant">
      <vt:variant>
        <vt:lpstr>工作表</vt:lpstr>
      </vt:variant>
      <vt:variant>
        <vt:i4>3</vt:i4>
      </vt:variant>
    </vt:vector>
  </HeadingPairs>
  <TitlesOfParts>
    <vt:vector size="3" baseType="lpstr">
      <vt:lpstr>投标报价封面</vt:lpstr>
      <vt:lpstr>投标报价汇总表</vt:lpstr>
      <vt:lpstr>清单与计价表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orzu</dc:creator>
  <cp:lastModifiedBy>易安琦</cp:lastModifiedBy>
  <cp:revision>1</cp:revision>
  <dcterms:created xsi:type="dcterms:W3CDTF">2011-05-11T02:40:00Z</dcterms:created>
  <cp:lastPrinted>2018-05-08T07:46:00Z</cp:lastPrinted>
  <dcterms:modified xsi:type="dcterms:W3CDTF">2023-03-09T06:08:00Z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y fmtid="{D5CDD505-2E9C-101B-9397-08002B2CF9AE}" pid="3" name="ICV">
    <vt:lpwstr>B2024C3ADCAF4AFABD1A8FD6FFA29283</vt:lpwstr>
  </property>
</Properties>
</file>